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GH SCHOOL\Desktop\"/>
    </mc:Choice>
  </mc:AlternateContent>
  <xr:revisionPtr revIDLastSave="0" documentId="8_{43E24DB5-6B21-46B4-AFF2-92DA81486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eekly Expense Report" sheetId="2" r:id="rId1"/>
    <sheet name="Confirmation Documents" sheetId="5" r:id="rId2"/>
    <sheet name="Language" sheetId="4" state="hidden" r:id="rId3"/>
    <sheet name="Data" sheetId="1" r:id="rId4"/>
  </sheets>
  <definedNames>
    <definedName name="D_Cost_Element">Language!$E$41:$E$48</definedName>
    <definedName name="D_Languages">Data!$C$66:$C$68</definedName>
    <definedName name="D_Market">Data!$C$59:$C$63</definedName>
    <definedName name="D_WEEK_START_DATE">Data!$C$4:$C$55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E10" i="2"/>
  <c r="G7" i="5"/>
  <c r="G8" i="2"/>
  <c r="G42" i="2"/>
  <c r="E54" i="4"/>
  <c r="B10" i="5" s="1"/>
  <c r="E51" i="4"/>
  <c r="F18" i="2" s="1"/>
  <c r="E52" i="4"/>
  <c r="G18" i="2" s="1"/>
  <c r="E53" i="4"/>
  <c r="F42" i="2" s="1"/>
  <c r="E55" i="4"/>
  <c r="E56" i="4"/>
  <c r="E57" i="4"/>
  <c r="E58" i="4"/>
  <c r="E59" i="4"/>
  <c r="E60" i="4"/>
  <c r="E61" i="4"/>
  <c r="E62" i="4"/>
  <c r="E63" i="4"/>
  <c r="E64" i="4"/>
  <c r="E65" i="4"/>
  <c r="E37" i="4"/>
  <c r="C15" i="2" s="1"/>
  <c r="E38" i="4"/>
  <c r="E15" i="2" s="1"/>
  <c r="E39" i="4"/>
  <c r="G15" i="2" s="1"/>
  <c r="E40" i="4"/>
  <c r="E14" i="2" s="1"/>
  <c r="E41" i="4"/>
  <c r="E42" i="4"/>
  <c r="E43" i="4"/>
  <c r="E44" i="4"/>
  <c r="E45" i="4"/>
  <c r="E46" i="4"/>
  <c r="E47" i="4"/>
  <c r="E48" i="4"/>
  <c r="E49" i="4"/>
  <c r="B18" i="2" s="1"/>
  <c r="E50" i="4"/>
  <c r="C18" i="2" s="1"/>
  <c r="E36" i="4"/>
  <c r="B15" i="2" s="1"/>
  <c r="E16" i="4" l="1"/>
  <c r="B71" i="1" s="1"/>
  <c r="E17" i="4"/>
  <c r="B72" i="1" s="1"/>
  <c r="E18" i="4"/>
  <c r="B73" i="1" s="1"/>
  <c r="E19" i="4"/>
  <c r="B74" i="1" s="1"/>
  <c r="E20" i="4"/>
  <c r="B75" i="1" s="1"/>
  <c r="E21" i="4"/>
  <c r="B76" i="1" s="1"/>
  <c r="E22" i="4"/>
  <c r="B77" i="1" s="1"/>
  <c r="E23" i="4"/>
  <c r="B78" i="1" s="1"/>
  <c r="E24" i="4"/>
  <c r="B79" i="1" s="1"/>
  <c r="E25" i="4"/>
  <c r="B80" i="1" s="1"/>
  <c r="E26" i="4"/>
  <c r="B81" i="1" s="1"/>
  <c r="E27" i="4"/>
  <c r="B82" i="1" s="1"/>
  <c r="E28" i="4"/>
  <c r="B83" i="1" s="1"/>
  <c r="E29" i="4"/>
  <c r="B84" i="1" s="1"/>
  <c r="E30" i="4"/>
  <c r="B85" i="1" s="1"/>
  <c r="E31" i="4"/>
  <c r="B86" i="1" s="1"/>
  <c r="E32" i="4"/>
  <c r="B87" i="1" s="1"/>
  <c r="E33" i="4"/>
  <c r="B88" i="1" s="1"/>
  <c r="E34" i="4"/>
  <c r="B89" i="1" s="1"/>
  <c r="E35" i="4"/>
  <c r="B90" i="1" s="1"/>
  <c r="E15" i="4"/>
  <c r="E14" i="4"/>
  <c r="E13" i="4"/>
  <c r="E12" i="4"/>
  <c r="E11" i="4"/>
  <c r="E6" i="4"/>
  <c r="E10" i="4"/>
  <c r="B14" i="2" s="1"/>
  <c r="E9" i="4"/>
  <c r="F8" i="2" s="1"/>
  <c r="F8" i="5" s="1"/>
  <c r="E8" i="4"/>
  <c r="F7" i="2" s="1"/>
  <c r="F7" i="5" s="1"/>
  <c r="E7" i="4"/>
  <c r="F6" i="2" s="1"/>
  <c r="F6" i="5" s="1"/>
  <c r="K4" i="1"/>
  <c r="H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C5" i="1"/>
  <c r="D4" i="1"/>
  <c r="L4" i="1" s="1"/>
  <c r="K5" i="1" l="1"/>
  <c r="H5" i="1"/>
  <c r="D5" i="1"/>
  <c r="I4" i="1"/>
  <c r="C6" i="1"/>
  <c r="E4" i="1"/>
  <c r="E9" i="2"/>
  <c r="C3" i="2"/>
  <c r="C3" i="5"/>
  <c r="L5" i="1" l="1"/>
  <c r="E5" i="1"/>
  <c r="I5" i="1"/>
  <c r="C7" i="1"/>
  <c r="K6" i="1"/>
  <c r="H6" i="1"/>
  <c r="D6" i="1"/>
  <c r="K7" i="1" l="1"/>
  <c r="H7" i="1"/>
  <c r="D7" i="1"/>
  <c r="C8" i="1"/>
  <c r="E6" i="1"/>
  <c r="G8" i="5" s="1"/>
  <c r="L6" i="1"/>
  <c r="I6" i="1"/>
  <c r="K8" i="1" l="1"/>
  <c r="H8" i="1"/>
  <c r="D8" i="1"/>
  <c r="C9" i="1"/>
  <c r="E7" i="1"/>
  <c r="L7" i="1"/>
  <c r="I7" i="1"/>
  <c r="K9" i="1" l="1"/>
  <c r="H9" i="1"/>
  <c r="C10" i="1"/>
  <c r="D9" i="1"/>
  <c r="E8" i="1"/>
  <c r="L8" i="1"/>
  <c r="I8" i="1"/>
  <c r="L9" i="1" l="1"/>
  <c r="E9" i="1"/>
  <c r="I9" i="1"/>
  <c r="K10" i="1"/>
  <c r="H10" i="1"/>
  <c r="D10" i="1"/>
  <c r="C11" i="1"/>
  <c r="K11" i="1" l="1"/>
  <c r="H11" i="1"/>
  <c r="D11" i="1"/>
  <c r="C12" i="1"/>
  <c r="E10" i="1"/>
  <c r="L10" i="1"/>
  <c r="I10" i="1"/>
  <c r="E11" i="1" l="1"/>
  <c r="L11" i="1"/>
  <c r="I11" i="1"/>
  <c r="K12" i="1"/>
  <c r="H12" i="1"/>
  <c r="D12" i="1"/>
  <c r="C13" i="1"/>
  <c r="K13" i="1" l="1"/>
  <c r="H13" i="1"/>
  <c r="D13" i="1"/>
  <c r="C14" i="1"/>
  <c r="E12" i="1"/>
  <c r="L12" i="1"/>
  <c r="I12" i="1"/>
  <c r="K14" i="1" l="1"/>
  <c r="H14" i="1"/>
  <c r="D14" i="1"/>
  <c r="C15" i="1"/>
  <c r="L13" i="1"/>
  <c r="E13" i="1"/>
  <c r="I13" i="1"/>
  <c r="K15" i="1" l="1"/>
  <c r="H15" i="1"/>
  <c r="C16" i="1"/>
  <c r="D15" i="1"/>
  <c r="E14" i="1"/>
  <c r="L14" i="1"/>
  <c r="I14" i="1"/>
  <c r="E15" i="1" l="1"/>
  <c r="L15" i="1"/>
  <c r="I15" i="1"/>
  <c r="K16" i="1"/>
  <c r="H16" i="1"/>
  <c r="D16" i="1"/>
  <c r="C17" i="1"/>
  <c r="K17" i="1" l="1"/>
  <c r="H17" i="1"/>
  <c r="C18" i="1"/>
  <c r="D17" i="1"/>
  <c r="E16" i="1"/>
  <c r="L16" i="1"/>
  <c r="I16" i="1"/>
  <c r="L17" i="1" l="1"/>
  <c r="E17" i="1"/>
  <c r="I17" i="1"/>
  <c r="K18" i="1"/>
  <c r="H18" i="1"/>
  <c r="C19" i="1"/>
  <c r="D18" i="1"/>
  <c r="E18" i="1" l="1"/>
  <c r="L18" i="1"/>
  <c r="I18" i="1"/>
  <c r="K19" i="1"/>
  <c r="H19" i="1"/>
  <c r="D19" i="1"/>
  <c r="C20" i="1"/>
  <c r="K20" i="1" l="1"/>
  <c r="H20" i="1"/>
  <c r="D20" i="1"/>
  <c r="C21" i="1"/>
  <c r="E19" i="1"/>
  <c r="L19" i="1"/>
  <c r="I19" i="1"/>
  <c r="C22" i="1" l="1"/>
  <c r="D21" i="1"/>
  <c r="E21" i="1" s="1"/>
  <c r="E20" i="1"/>
  <c r="L20" i="1"/>
  <c r="I20" i="1"/>
  <c r="D22" i="1" l="1"/>
  <c r="E22" i="1" s="1"/>
  <c r="C23" i="1"/>
  <c r="C24" i="1" l="1"/>
  <c r="D23" i="1"/>
  <c r="E23" i="1" s="1"/>
  <c r="D24" i="1" l="1"/>
  <c r="E24" i="1" s="1"/>
  <c r="C25" i="1"/>
  <c r="C26" i="1" l="1"/>
  <c r="D25" i="1"/>
  <c r="E25" i="1" s="1"/>
  <c r="C27" i="1" l="1"/>
  <c r="D26" i="1"/>
  <c r="E26" i="1" s="1"/>
  <c r="C28" i="1" l="1"/>
  <c r="D27" i="1"/>
  <c r="E27" i="1" s="1"/>
  <c r="D28" i="1" l="1"/>
  <c r="E28" i="1" s="1"/>
  <c r="C29" i="1"/>
  <c r="D29" i="1" l="1"/>
  <c r="E29" i="1" s="1"/>
  <c r="C30" i="1"/>
  <c r="D30" i="1" l="1"/>
  <c r="E30" i="1" s="1"/>
  <c r="C31" i="1"/>
  <c r="C32" i="1" l="1"/>
  <c r="D31" i="1"/>
  <c r="E31" i="1" s="1"/>
  <c r="C33" i="1" l="1"/>
  <c r="D32" i="1"/>
  <c r="E32" i="1" s="1"/>
  <c r="C34" i="1" l="1"/>
  <c r="D33" i="1"/>
  <c r="E33" i="1" s="1"/>
  <c r="C35" i="1" l="1"/>
  <c r="D34" i="1"/>
  <c r="E34" i="1" s="1"/>
  <c r="C36" i="1" l="1"/>
  <c r="D35" i="1"/>
  <c r="E35" i="1" s="1"/>
  <c r="C37" i="1" l="1"/>
  <c r="D36" i="1"/>
  <c r="E36" i="1" s="1"/>
  <c r="C38" i="1" l="1"/>
  <c r="D37" i="1"/>
  <c r="E37" i="1" s="1"/>
  <c r="D38" i="1" l="1"/>
  <c r="E38" i="1" s="1"/>
  <c r="C39" i="1"/>
  <c r="D39" i="1" l="1"/>
  <c r="E39" i="1" s="1"/>
  <c r="C40" i="1"/>
  <c r="D40" i="1" l="1"/>
  <c r="E40" i="1" s="1"/>
  <c r="C41" i="1"/>
  <c r="D41" i="1" l="1"/>
  <c r="E41" i="1" s="1"/>
  <c r="C42" i="1"/>
  <c r="C43" i="1" l="1"/>
  <c r="D42" i="1"/>
  <c r="E42" i="1" s="1"/>
  <c r="D43" i="1" l="1"/>
  <c r="E43" i="1" s="1"/>
  <c r="C44" i="1"/>
  <c r="D44" i="1" l="1"/>
  <c r="E44" i="1" s="1"/>
  <c r="C45" i="1"/>
  <c r="C46" i="1" l="1"/>
  <c r="D45" i="1"/>
  <c r="E45" i="1" s="1"/>
  <c r="D46" i="1" l="1"/>
  <c r="E46" i="1" s="1"/>
  <c r="C47" i="1"/>
  <c r="C48" i="1" l="1"/>
  <c r="D47" i="1"/>
  <c r="E47" i="1" s="1"/>
  <c r="D48" i="1" l="1"/>
  <c r="E48" i="1" s="1"/>
  <c r="C49" i="1"/>
  <c r="C50" i="1" l="1"/>
  <c r="D49" i="1"/>
  <c r="E49" i="1" s="1"/>
  <c r="C51" i="1" l="1"/>
  <c r="D50" i="1"/>
  <c r="E50" i="1" s="1"/>
  <c r="D51" i="1" l="1"/>
  <c r="E51" i="1" s="1"/>
  <c r="C52" i="1"/>
  <c r="D52" i="1" l="1"/>
  <c r="E52" i="1" s="1"/>
  <c r="C53" i="1"/>
  <c r="D53" i="1" l="1"/>
  <c r="E53" i="1" s="1"/>
  <c r="C54" i="1"/>
  <c r="C55" i="1" l="1"/>
  <c r="D55" i="1" s="1"/>
  <c r="E55" i="1" s="1"/>
  <c r="D54" i="1"/>
  <c r="E54" i="1" s="1"/>
</calcChain>
</file>

<file path=xl/sharedStrings.xml><?xml version="1.0" encoding="utf-8"?>
<sst xmlns="http://schemas.openxmlformats.org/spreadsheetml/2006/main" count="201" uniqueCount="177">
  <si>
    <t>Ринок</t>
  </si>
  <si>
    <t>UA</t>
  </si>
  <si>
    <t>Підрозділ</t>
  </si>
  <si>
    <t>Маркетинг</t>
  </si>
  <si>
    <t>Проект</t>
  </si>
  <si>
    <t>Marketing General</t>
  </si>
  <si>
    <t>Локація</t>
  </si>
  <si>
    <t>готівка для Антона Гавриліна</t>
  </si>
  <si>
    <t>Maryna Kryvoruchko</t>
  </si>
  <si>
    <t>manager</t>
  </si>
  <si>
    <t>Olga Soroka</t>
  </si>
  <si>
    <t>CMO</t>
  </si>
  <si>
    <t>ІНШЕ</t>
  </si>
  <si>
    <t>приобретения сервисов по работе с google отзывами</t>
  </si>
  <si>
    <t>Українська</t>
  </si>
  <si>
    <t>English</t>
  </si>
  <si>
    <t>Polski</t>
  </si>
  <si>
    <t>Selected</t>
  </si>
  <si>
    <t>ТИЖНЕВИЙ ЗВІТ ПРО ВИТРАТИ</t>
  </si>
  <si>
    <t>WEEKLY EXPENSE REPORT</t>
  </si>
  <si>
    <t>TYGODNIOWY RAPORT WYDATKÓW</t>
  </si>
  <si>
    <t>ДАТА ПОЧАТКУ ТИЖНЯ</t>
  </si>
  <si>
    <t>WEEK STARTING DATE</t>
  </si>
  <si>
    <t>DATA ROZPOCZĘCIA TYGODNIA</t>
  </si>
  <si>
    <t>ДАТА ЗАКІНЧЕННЯ ТИЖНЯ</t>
  </si>
  <si>
    <t>WEEK ENDING DATE</t>
  </si>
  <si>
    <t>DATA ZAKOŃCZENIA TYGODNIA</t>
  </si>
  <si>
    <t>НОМЕР ТИЖНЯ</t>
  </si>
  <si>
    <t>WEEK NUMBER</t>
  </si>
  <si>
    <t>NUMER TYGODNIA</t>
  </si>
  <si>
    <t>ПІДГОТОВЛЕНО</t>
  </si>
  <si>
    <t>SUBMITTED BY</t>
  </si>
  <si>
    <t>PRZESŁANE PRZEZ</t>
  </si>
  <si>
    <t>PL</t>
  </si>
  <si>
    <t>Польща</t>
  </si>
  <si>
    <t>Poland</t>
  </si>
  <si>
    <t>Polska</t>
  </si>
  <si>
    <t>CY</t>
  </si>
  <si>
    <t>Кіпр</t>
  </si>
  <si>
    <t>Cyprus</t>
  </si>
  <si>
    <t>Cypr</t>
  </si>
  <si>
    <t>CA</t>
  </si>
  <si>
    <t>Канада</t>
  </si>
  <si>
    <t>Canada</t>
  </si>
  <si>
    <t>Kanada</t>
  </si>
  <si>
    <t>Україна</t>
  </si>
  <si>
    <t>Ukraine</t>
  </si>
  <si>
    <t>Ukraina</t>
  </si>
  <si>
    <t>MT</t>
  </si>
  <si>
    <t>Мальта</t>
  </si>
  <si>
    <t>Malta</t>
  </si>
  <si>
    <t>Академічний відділ - off-line</t>
  </si>
  <si>
    <t>Academic administration - Off-line</t>
  </si>
  <si>
    <t>Administracja akademicka - Off-line</t>
  </si>
  <si>
    <t>Академічний відділ - on-line</t>
  </si>
  <si>
    <t>Academic administration - On-line</t>
  </si>
  <si>
    <t>Administracja akademicka - on-line</t>
  </si>
  <si>
    <t>Академічний відділ - Ліцей</t>
  </si>
  <si>
    <t>Academic administration - Lyceum</t>
  </si>
  <si>
    <t>Administracja akademicka - Liceum</t>
  </si>
  <si>
    <t>Методичний відділ</t>
  </si>
  <si>
    <t>Methodists</t>
  </si>
  <si>
    <t>Metodyści</t>
  </si>
  <si>
    <t>Підтримка клієнтів</t>
  </si>
  <si>
    <t>Client support</t>
  </si>
  <si>
    <t>Wsparcie klienta</t>
  </si>
  <si>
    <t>Екзамінаційний центр</t>
  </si>
  <si>
    <t>Examination Center</t>
  </si>
  <si>
    <t>Centrum egzaminacyjne</t>
  </si>
  <si>
    <t>Адміністрація локацій</t>
  </si>
  <si>
    <t>Locations administration</t>
  </si>
  <si>
    <t>Administracja lokalizacjami</t>
  </si>
  <si>
    <t>Ментори</t>
  </si>
  <si>
    <t>Mentors</t>
  </si>
  <si>
    <t>Mentorzy</t>
  </si>
  <si>
    <t>***</t>
  </si>
  <si>
    <t>Управління Проектами (BUM)</t>
  </si>
  <si>
    <t>Project Management (BUM)</t>
  </si>
  <si>
    <t>Zarządzanie projektami (BUM)</t>
  </si>
  <si>
    <t>Marketing</t>
  </si>
  <si>
    <t>Продажі</t>
  </si>
  <si>
    <t>Sales</t>
  </si>
  <si>
    <t>Sprzedaż</t>
  </si>
  <si>
    <t>Міжнародний відділ</t>
  </si>
  <si>
    <t>International Office</t>
  </si>
  <si>
    <t>Międzynarodowe Biuro</t>
  </si>
  <si>
    <t>Адміністрація</t>
  </si>
  <si>
    <t>Administration</t>
  </si>
  <si>
    <t>Administracja</t>
  </si>
  <si>
    <t>HR</t>
  </si>
  <si>
    <t>Фінанси</t>
  </si>
  <si>
    <t>Finance</t>
  </si>
  <si>
    <t>Finanse</t>
  </si>
  <si>
    <t>Юристи</t>
  </si>
  <si>
    <t>Legal</t>
  </si>
  <si>
    <t>Prawny</t>
  </si>
  <si>
    <t>IT</t>
  </si>
  <si>
    <t>R&amp;D</t>
  </si>
  <si>
    <t>ПІБ</t>
  </si>
  <si>
    <t>NAME</t>
  </si>
  <si>
    <t>IMIĘ I NAZWISKO</t>
  </si>
  <si>
    <t>ПОСАДА</t>
  </si>
  <si>
    <t>TITLE</t>
  </si>
  <si>
    <t>POZYCJA</t>
  </si>
  <si>
    <t>КЕРІВНИК</t>
  </si>
  <si>
    <t>MANAGER</t>
  </si>
  <si>
    <t>MENEDŻER</t>
  </si>
  <si>
    <t>ПОСАДА КЕРІВНИКА</t>
  </si>
  <si>
    <t>MANAGER TITLE</t>
  </si>
  <si>
    <t>POZYCJA MENEDŻERA</t>
  </si>
  <si>
    <t>ПОДАНИЙ ДО</t>
  </si>
  <si>
    <t>SUBMITTED TO</t>
  </si>
  <si>
    <t>PRZEDŁOŻONY DO</t>
  </si>
  <si>
    <t>ТРАНСПОРТ</t>
  </si>
  <si>
    <t>TRANSPORTATION</t>
  </si>
  <si>
    <t>TRANSPORT</t>
  </si>
  <si>
    <t>АВІА</t>
  </si>
  <si>
    <t>AIRFARE</t>
  </si>
  <si>
    <t>KOSZTY LOTNICZE</t>
  </si>
  <si>
    <t>ОРЕНДА АВТОМОБІЛЯ</t>
  </si>
  <si>
    <t>RENTAL VEHICLE</t>
  </si>
  <si>
    <t>WYNAJEM POJAZDU</t>
  </si>
  <si>
    <t>ХАРЧУВАННЯ</t>
  </si>
  <si>
    <t>MEALS</t>
  </si>
  <si>
    <t>POSIŁKI</t>
  </si>
  <si>
    <t>ОФІСНІ ЗАКУПКИ</t>
  </si>
  <si>
    <t>OFFICE SUPPLIES</t>
  </si>
  <si>
    <t>ARTYKUŁY BIUROWE</t>
  </si>
  <si>
    <t>ІТ ЗАКУПКИ</t>
  </si>
  <si>
    <t>IT SUPPLIES</t>
  </si>
  <si>
    <t>DOSTAWY IT</t>
  </si>
  <si>
    <t>ПРЕДСТАВНИЦЬКІ</t>
  </si>
  <si>
    <t>REPRESENTATIVE</t>
  </si>
  <si>
    <t>REPREZENTACYJNE</t>
  </si>
  <si>
    <t>OTHER</t>
  </si>
  <si>
    <t>INNE</t>
  </si>
  <si>
    <t>ГРУПА ЗАТРАТ</t>
  </si>
  <si>
    <t>COST GROUP</t>
  </si>
  <si>
    <t>GRUPA WYDATKÓW</t>
  </si>
  <si>
    <t>ОПИС</t>
  </si>
  <si>
    <t>DESCRIPTION</t>
  </si>
  <si>
    <t>OPIS</t>
  </si>
  <si>
    <t>ДАТА ДОУКМЕНТУ</t>
  </si>
  <si>
    <t>DOCUMENT DATE</t>
  </si>
  <si>
    <t>DATA DOKUMENTU</t>
  </si>
  <si>
    <t>СУМА</t>
  </si>
  <si>
    <t>SUM</t>
  </si>
  <si>
    <t>SUMA</t>
  </si>
  <si>
    <t>РАЗОМ</t>
  </si>
  <si>
    <t>TOTAL</t>
  </si>
  <si>
    <t>CAŁKOWITA KWOTA</t>
  </si>
  <si>
    <t>КОПІЇ ПІДТВЕРДЖУЮЧИХ ДОКУМЕНТІВ</t>
  </si>
  <si>
    <t>CONFIRMING DOCUMENTS</t>
  </si>
  <si>
    <t>KOPIE DOKUMENTÓW POTWIERDZAJĄCYCH</t>
  </si>
  <si>
    <t>Week Start</t>
  </si>
  <si>
    <t>Week End</t>
  </si>
  <si>
    <t>Week Number</t>
  </si>
  <si>
    <t>Market</t>
  </si>
  <si>
    <t>Languages</t>
  </si>
  <si>
    <t>0101</t>
  </si>
  <si>
    <t>0102</t>
  </si>
  <si>
    <t>0103</t>
  </si>
  <si>
    <t>0104</t>
  </si>
  <si>
    <t>0105</t>
  </si>
  <si>
    <t>0106</t>
  </si>
  <si>
    <t>0107</t>
  </si>
  <si>
    <t>0108</t>
  </si>
  <si>
    <t>0201</t>
  </si>
  <si>
    <t>0202</t>
  </si>
  <si>
    <t>0203</t>
  </si>
  <si>
    <t>0204</t>
  </si>
  <si>
    <t>0301</t>
  </si>
  <si>
    <t>0302</t>
  </si>
  <si>
    <t>0303</t>
  </si>
  <si>
    <t>0304</t>
  </si>
  <si>
    <t>0305</t>
  </si>
  <si>
    <t>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</si>
</sst>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65" formatCode="dd/mm/yy;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entury Gothic"/>
      <family val="1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  <charset val="204"/>
    </font>
    <font>
      <sz val="11"/>
      <color theme="1"/>
      <name val="Century Gothic"/>
      <family val="2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CC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C0000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A0A0A0"/>
      </left>
      <right style="hair">
        <color rgb="FFA0A0A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4" xfId="0" quotePrefix="1" applyFill="1" applyBorder="1" applyAlignment="1" applyProtection="1">
      <alignment vertical="center"/>
      <protection locked="0"/>
    </xf>
    <xf numFmtId="0" fontId="0" fillId="4" borderId="0" xfId="0" applyFill="1"/>
    <xf numFmtId="0" fontId="3" fillId="4" borderId="0" xfId="0" applyFont="1" applyFill="1"/>
    <xf numFmtId="164" fontId="4" fillId="5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3" fontId="4" fillId="6" borderId="1" xfId="1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8" fillId="4" borderId="0" xfId="0" applyFont="1" applyFill="1"/>
    <xf numFmtId="0" fontId="5" fillId="4" borderId="0" xfId="0" applyFont="1" applyFill="1"/>
    <xf numFmtId="0" fontId="7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0" fillId="4" borderId="1" xfId="0" applyFill="1" applyBorder="1"/>
    <xf numFmtId="0" fontId="0" fillId="4" borderId="0" xfId="0" applyFill="1" applyAlignment="1">
      <alignment horizontal="right" indent="1"/>
    </xf>
    <xf numFmtId="0" fontId="4" fillId="4" borderId="0" xfId="0" applyFont="1" applyFill="1" applyAlignment="1">
      <alignment horizontal="right" vertical="center"/>
    </xf>
    <xf numFmtId="0" fontId="2" fillId="3" borderId="0" xfId="0" applyFont="1" applyFill="1"/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3" xfId="0" applyFont="1" applyFill="1" applyBorder="1" applyAlignment="1">
      <alignment horizontal="left" vertical="center" wrapText="1" indent="1"/>
    </xf>
    <xf numFmtId="0" fontId="0" fillId="5" borderId="1" xfId="0" applyFill="1" applyBorder="1" applyAlignment="1">
      <alignment horizontal="center"/>
    </xf>
    <xf numFmtId="0" fontId="7" fillId="7" borderId="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9" fillId="0" borderId="2" xfId="0" applyFont="1" applyBorder="1" applyAlignment="1"/>
    <xf numFmtId="0" fontId="9" fillId="0" borderId="6" xfId="0" applyFont="1" applyBorder="1" applyAlignment="1"/>
    <xf numFmtId="0" fontId="9" fillId="0" borderId="12" xfId="0" applyFont="1" applyBorder="1" applyAlignment="1"/>
    <xf numFmtId="0" fontId="0" fillId="4" borderId="2" xfId="0" applyFill="1" applyBorder="1" applyAlignment="1"/>
    <xf numFmtId="0" fontId="0" fillId="4" borderId="6" xfId="0" applyFill="1" applyBorder="1" applyAlignment="1"/>
    <xf numFmtId="0" fontId="0" fillId="4" borderId="3" xfId="0" applyFill="1" applyBorder="1" applyAlignment="1"/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22" fmlaLink="Language!$H$3" fmlaRange="D_Languages" noThreeD="1" sel="1" val="0"/>
</file>

<file path=xl/ctrlProps/ctrlProp2.xml><?xml version="1.0" encoding="utf-8"?>
<formControlPr xmlns="http://schemas.microsoft.com/office/spreadsheetml/2009/9/main" objectType="Drop" dropStyle="combo" dx="22" fmlaLink="Language!$H$3" fmlaRange="D_Languages" noThreeD="1" sel="1" val="0"/>
</file>

<file path=xl/ctrlProps/ctrlProp3.xml><?xml version="1.0" encoding="utf-8"?>
<formControlPr xmlns="http://schemas.microsoft.com/office/spreadsheetml/2009/9/main" objectType="Drop" dropStyle="combo" dx="22" fmlaLink="$H$3" fmlaRange="D_Languages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7620</xdr:rowOff>
        </xdr:from>
        <xdr:to>
          <xdr:col>7</xdr:col>
          <xdr:colOff>0</xdr:colOff>
          <xdr:row>3</xdr:row>
          <xdr:rowOff>7620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104776</xdr:colOff>
      <xdr:row>1</xdr:row>
      <xdr:rowOff>57151</xdr:rowOff>
    </xdr:from>
    <xdr:to>
      <xdr:col>1</xdr:col>
      <xdr:colOff>1057275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57151"/>
          <a:ext cx="952499" cy="952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7620</xdr:rowOff>
        </xdr:from>
        <xdr:to>
          <xdr:col>7</xdr:col>
          <xdr:colOff>0</xdr:colOff>
          <xdr:row>3</xdr:row>
          <xdr:rowOff>7620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104776</xdr:colOff>
      <xdr:row>1</xdr:row>
      <xdr:rowOff>57151</xdr:rowOff>
    </xdr:from>
    <xdr:to>
      <xdr:col>1</xdr:col>
      <xdr:colOff>1057275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6" y="123826"/>
          <a:ext cx="952499" cy="95249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10</xdr:row>
      <xdr:rowOff>114300</xdr:rowOff>
    </xdr:from>
    <xdr:to>
      <xdr:col>2</xdr:col>
      <xdr:colOff>981075</xdr:colOff>
      <xdr:row>35</xdr:row>
      <xdr:rowOff>47625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D3E0C35-785E-1A5F-1998-0181C77EC548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" y="1809750"/>
          <a:ext cx="3190875" cy="457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</xdr:row>
          <xdr:rowOff>114300</xdr:rowOff>
        </xdr:from>
        <xdr:to>
          <xdr:col>8</xdr:col>
          <xdr:colOff>182880</xdr:colOff>
          <xdr:row>3</xdr:row>
          <xdr:rowOff>45720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47"/>
  <sheetViews>
    <sheetView tabSelected="1" topLeftCell="A4" zoomScale="130" zoomScaleNormal="130" workbookViewId="0">
      <selection activeCell="C21" sqref="C21:G22"/>
    </sheetView>
  </sheetViews>
  <sheetFormatPr defaultColWidth="9.140625" defaultRowHeight="14.45"/>
  <cols>
    <col min="1" max="1" width="3.140625" style="5" customWidth="1"/>
    <col min="2" max="2" width="34.5703125" style="5" customWidth="1"/>
    <col min="3" max="3" width="15.140625" style="5" customWidth="1"/>
    <col min="4" max="4" width="13.7109375" style="5" customWidth="1"/>
    <col min="5" max="5" width="25.85546875" style="5" customWidth="1"/>
    <col min="6" max="6" width="17.140625" style="5" customWidth="1"/>
    <col min="7" max="7" width="24" style="5" customWidth="1"/>
    <col min="8" max="8" width="16.85546875" style="5" customWidth="1"/>
    <col min="9" max="9" width="30.85546875" style="5" customWidth="1"/>
    <col min="10" max="10" width="12.85546875" style="5" customWidth="1"/>
    <col min="11" max="16384" width="9.140625" style="5"/>
  </cols>
  <sheetData>
    <row r="1" spans="2:9" ht="5.25" customHeight="1"/>
    <row r="3" spans="2:9">
      <c r="C3" s="33" t="str">
        <f>Language!E6</f>
        <v>ТИЖНЕВИЙ ЗВІТ ПРО ВИТРАТИ</v>
      </c>
      <c r="D3" s="33"/>
      <c r="E3" s="33"/>
    </row>
    <row r="6" spans="2:9">
      <c r="F6" s="18" t="str">
        <f>Language!E7</f>
        <v>ДАТА ПОЧАТКУ ТИЖНЯ</v>
      </c>
      <c r="G6" s="26">
        <v>45607</v>
      </c>
    </row>
    <row r="7" spans="2:9">
      <c r="F7" s="18" t="str">
        <f>Language!E8</f>
        <v>ДАТА ЗАКІНЧЕННЯ ТИЖНЯ</v>
      </c>
      <c r="G7" s="27">
        <f>VLOOKUP(G6,Data!$C$3:$E$55,2,0)</f>
        <v>45613</v>
      </c>
    </row>
    <row r="8" spans="2:9">
      <c r="F8" s="18" t="str">
        <f>Language!E9</f>
        <v>НОМЕР ТИЖНЯ</v>
      </c>
      <c r="G8" s="9">
        <f>VLOOKUP(G6,Data!$C$3:$E$55,3,0)</f>
        <v>46</v>
      </c>
    </row>
    <row r="9" spans="2:9">
      <c r="B9" s="5" t="s">
        <v>0</v>
      </c>
      <c r="C9" s="37" t="s">
        <v>1</v>
      </c>
      <c r="D9" s="37"/>
      <c r="E9" s="10" t="str">
        <f>VLOOKUP(C9,Language!A11:E15,5,0)</f>
        <v>Україна</v>
      </c>
    </row>
    <row r="10" spans="2:9">
      <c r="B10" s="5" t="s">
        <v>2</v>
      </c>
      <c r="C10" s="37" t="s">
        <v>3</v>
      </c>
      <c r="D10" s="37"/>
      <c r="E10" s="11" t="str">
        <f>C9&amp;VLOOKUP(C10,Data!B71:C90,2,0)</f>
        <v>UA0202</v>
      </c>
    </row>
    <row r="11" spans="2:9">
      <c r="B11" s="5" t="s">
        <v>4</v>
      </c>
      <c r="C11" s="30" t="s">
        <v>5</v>
      </c>
      <c r="D11" s="31"/>
      <c r="E11" s="32"/>
    </row>
    <row r="12" spans="2:9">
      <c r="B12" s="5" t="s">
        <v>6</v>
      </c>
      <c r="C12" s="30" t="s">
        <v>7</v>
      </c>
      <c r="D12" s="31"/>
      <c r="E12" s="32"/>
    </row>
    <row r="14" spans="2:9" ht="17.45">
      <c r="B14" s="12" t="str">
        <f>Language!E10</f>
        <v>ПІДГОТОВЛЕНО</v>
      </c>
      <c r="C14" s="13"/>
      <c r="D14" s="13"/>
      <c r="E14" s="12" t="str">
        <f>Language!E40</f>
        <v>ПОДАНИЙ ДО</v>
      </c>
      <c r="F14" s="13"/>
      <c r="H14" s="13"/>
      <c r="I14" s="13"/>
    </row>
    <row r="15" spans="2:9" ht="17.45">
      <c r="B15" s="14" t="str">
        <f>Language!E36</f>
        <v>ПІБ</v>
      </c>
      <c r="C15" s="28" t="str">
        <f>Language!E37</f>
        <v>ПОСАДА</v>
      </c>
      <c r="D15" s="28"/>
      <c r="E15" s="28" t="str">
        <f>Language!E38</f>
        <v>КЕРІВНИК</v>
      </c>
      <c r="F15" s="28"/>
      <c r="G15" s="14" t="str">
        <f>Language!E39</f>
        <v>ПОСАДА КЕРІВНИКА</v>
      </c>
      <c r="I15" s="13"/>
    </row>
    <row r="16" spans="2:9" ht="18">
      <c r="B16" s="15" t="s">
        <v>8</v>
      </c>
      <c r="C16" s="29" t="s">
        <v>9</v>
      </c>
      <c r="D16" s="29"/>
      <c r="E16" s="35" t="s">
        <v>10</v>
      </c>
      <c r="F16" s="36"/>
      <c r="G16" s="15" t="s">
        <v>11</v>
      </c>
      <c r="I16" s="13"/>
    </row>
    <row r="18" spans="2:7" ht="30.75">
      <c r="B18" s="24" t="str">
        <f>Language!E49</f>
        <v>ГРУПА ЗАТРАТ</v>
      </c>
      <c r="C18" s="34" t="str">
        <f>Language!E50</f>
        <v>ОПИС</v>
      </c>
      <c r="D18" s="34"/>
      <c r="E18" s="34"/>
      <c r="F18" s="25" t="str">
        <f>Language!E51</f>
        <v>ДАТА ДОУКМЕНТУ</v>
      </c>
      <c r="G18" s="24" t="str">
        <f>Language!E52</f>
        <v>СУМА</v>
      </c>
    </row>
    <row r="19" spans="2:7" ht="18.75" customHeight="1">
      <c r="B19" s="16" t="s">
        <v>12</v>
      </c>
      <c r="C19" s="41" t="s">
        <v>13</v>
      </c>
      <c r="D19" s="42"/>
      <c r="E19" s="43"/>
      <c r="F19" s="7">
        <v>45601</v>
      </c>
      <c r="G19" s="16">
        <v>1889.45</v>
      </c>
    </row>
    <row r="20" spans="2:7" ht="15">
      <c r="B20" s="16"/>
      <c r="C20" s="41"/>
      <c r="D20" s="42"/>
      <c r="E20" s="43"/>
      <c r="F20" s="7"/>
      <c r="G20" s="16"/>
    </row>
    <row r="21" spans="2:7" ht="15">
      <c r="B21" s="16"/>
      <c r="C21" s="41"/>
      <c r="D21" s="42"/>
      <c r="E21" s="43"/>
      <c r="F21" s="7"/>
      <c r="G21" s="16"/>
    </row>
    <row r="22" spans="2:7" ht="15">
      <c r="B22" s="16"/>
      <c r="C22" s="41"/>
      <c r="D22" s="42"/>
      <c r="E22" s="43"/>
      <c r="F22" s="7"/>
      <c r="G22" s="16"/>
    </row>
    <row r="23" spans="2:7" ht="15">
      <c r="B23" s="16"/>
      <c r="C23" s="41"/>
      <c r="D23" s="42"/>
      <c r="E23" s="43"/>
      <c r="F23" s="7"/>
      <c r="G23" s="16"/>
    </row>
    <row r="24" spans="2:7" ht="15">
      <c r="B24" s="16"/>
      <c r="C24" s="41"/>
      <c r="D24" s="42"/>
      <c r="E24" s="43"/>
      <c r="F24" s="7"/>
      <c r="G24" s="16"/>
    </row>
    <row r="25" spans="2:7" ht="15">
      <c r="B25" s="16"/>
      <c r="C25" s="44"/>
      <c r="D25" s="45"/>
      <c r="E25" s="46"/>
      <c r="F25" s="7"/>
      <c r="G25" s="16"/>
    </row>
    <row r="26" spans="2:7" ht="15">
      <c r="B26" s="16"/>
      <c r="C26" s="44"/>
      <c r="D26" s="45"/>
      <c r="E26" s="46"/>
      <c r="F26" s="7"/>
      <c r="G26" s="16"/>
    </row>
    <row r="27" spans="2:7" ht="14.45" customHeight="1">
      <c r="B27" s="16"/>
      <c r="C27" s="44"/>
      <c r="D27" s="45"/>
      <c r="E27" s="46"/>
      <c r="F27" s="7"/>
      <c r="G27" s="16"/>
    </row>
    <row r="28" spans="2:7" ht="15">
      <c r="B28" s="16"/>
      <c r="C28" s="44"/>
      <c r="D28" s="45"/>
      <c r="E28" s="46"/>
      <c r="F28" s="7"/>
      <c r="G28" s="16"/>
    </row>
    <row r="29" spans="2:7">
      <c r="B29" s="16"/>
      <c r="C29" s="44"/>
      <c r="D29" s="45"/>
      <c r="E29" s="46"/>
      <c r="F29" s="7"/>
      <c r="G29" s="16"/>
    </row>
    <row r="30" spans="2:7">
      <c r="B30" s="16"/>
      <c r="C30" s="44"/>
      <c r="D30" s="45"/>
      <c r="E30" s="46"/>
      <c r="F30" s="7"/>
      <c r="G30" s="16"/>
    </row>
    <row r="31" spans="2:7">
      <c r="B31" s="16"/>
      <c r="C31" s="44"/>
      <c r="D31" s="45"/>
      <c r="E31" s="46"/>
      <c r="F31" s="7"/>
      <c r="G31" s="16"/>
    </row>
    <row r="32" spans="2:7">
      <c r="B32" s="16"/>
      <c r="C32" s="44"/>
      <c r="D32" s="45"/>
      <c r="E32" s="46"/>
      <c r="F32" s="7"/>
      <c r="G32" s="16"/>
    </row>
    <row r="33" spans="2:7">
      <c r="B33" s="16"/>
      <c r="C33" s="44"/>
      <c r="D33" s="45"/>
      <c r="E33" s="46"/>
      <c r="F33" s="7"/>
      <c r="G33" s="16"/>
    </row>
    <row r="34" spans="2:7">
      <c r="B34" s="16"/>
      <c r="C34" s="44"/>
      <c r="D34" s="45"/>
      <c r="E34" s="46"/>
      <c r="F34" s="7"/>
      <c r="G34" s="16"/>
    </row>
    <row r="35" spans="2:7">
      <c r="B35" s="16"/>
      <c r="C35" s="44"/>
      <c r="D35" s="45"/>
      <c r="E35" s="46"/>
      <c r="F35" s="7"/>
      <c r="G35" s="16"/>
    </row>
    <row r="36" spans="2:7">
      <c r="B36" s="16"/>
      <c r="C36" s="44"/>
      <c r="D36" s="45"/>
      <c r="E36" s="46"/>
      <c r="F36" s="7"/>
      <c r="G36" s="16"/>
    </row>
    <row r="37" spans="2:7">
      <c r="B37" s="16"/>
      <c r="C37" s="44"/>
      <c r="D37" s="45"/>
      <c r="E37" s="46"/>
      <c r="F37" s="7"/>
      <c r="G37" s="16"/>
    </row>
    <row r="38" spans="2:7">
      <c r="B38" s="16"/>
      <c r="C38" s="44"/>
      <c r="D38" s="45"/>
      <c r="E38" s="46"/>
      <c r="F38" s="7"/>
      <c r="G38" s="16"/>
    </row>
    <row r="39" spans="2:7">
      <c r="B39" s="16"/>
      <c r="C39" s="44"/>
      <c r="D39" s="45"/>
      <c r="E39" s="46"/>
      <c r="F39" s="7"/>
      <c r="G39" s="16"/>
    </row>
    <row r="40" spans="2:7">
      <c r="B40" s="16"/>
      <c r="C40" s="44"/>
      <c r="D40" s="45"/>
      <c r="E40" s="46"/>
      <c r="F40" s="7"/>
      <c r="G40" s="16"/>
    </row>
    <row r="41" spans="2:7">
      <c r="B41" s="16"/>
      <c r="C41" s="44"/>
      <c r="D41" s="45"/>
      <c r="E41" s="46"/>
      <c r="F41" s="7"/>
      <c r="G41" s="16"/>
    </row>
    <row r="42" spans="2:7">
      <c r="F42" s="17" t="str">
        <f>Language!E53</f>
        <v>РАЗОМ</v>
      </c>
      <c r="G42" s="16">
        <f>SUM(G19:G41)</f>
        <v>1889.45</v>
      </c>
    </row>
    <row r="43" spans="2:7" ht="15"/>
    <row r="44" spans="2:7" ht="15"/>
    <row r="45" spans="2:7" ht="15"/>
    <row r="46" spans="2:7" ht="15"/>
    <row r="47" spans="2:7" ht="15"/>
  </sheetData>
  <mergeCells count="33">
    <mergeCell ref="C12:E12"/>
    <mergeCell ref="C3:E3"/>
    <mergeCell ref="C18:E18"/>
    <mergeCell ref="E15:F15"/>
    <mergeCell ref="E16:F16"/>
    <mergeCell ref="C10:D10"/>
    <mergeCell ref="C9:D9"/>
    <mergeCell ref="C11:E11"/>
    <mergeCell ref="C19:E19"/>
    <mergeCell ref="C22:E22"/>
    <mergeCell ref="C16:D16"/>
    <mergeCell ref="C31:E31"/>
    <mergeCell ref="C20:E20"/>
    <mergeCell ref="C21:E21"/>
    <mergeCell ref="C23:E23"/>
    <mergeCell ref="C24:E24"/>
    <mergeCell ref="C25:E25"/>
    <mergeCell ref="C38:E38"/>
    <mergeCell ref="C39:E39"/>
    <mergeCell ref="C40:E40"/>
    <mergeCell ref="C41:E41"/>
    <mergeCell ref="C15:D15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</mergeCells>
  <dataValidations count="3">
    <dataValidation type="list" allowBlank="1" showInputMessage="1" showErrorMessage="1" sqref="G6" xr:uid="{00000000-0002-0000-0000-000000000000}">
      <formula1>D_WEEK_START_DATE</formula1>
    </dataValidation>
    <dataValidation type="list" allowBlank="1" showInputMessage="1" showErrorMessage="1" sqref="C9" xr:uid="{00000000-0002-0000-0000-000001000000}">
      <formula1>D_Market</formula1>
    </dataValidation>
    <dataValidation type="list" allowBlank="1" showInputMessage="1" showErrorMessage="1" sqref="B19:B41" xr:uid="{00000000-0002-0000-0000-000002000000}">
      <formula1>D_Cost_Element</formula1>
    </dataValidation>
  </dataValidations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>
                <anchor moveWithCells="1">
                  <from>
                    <xdr:col>6</xdr:col>
                    <xdr:colOff>0</xdr:colOff>
                    <xdr:row>2</xdr:row>
                    <xdr:rowOff>7620</xdr:rowOff>
                  </from>
                  <to>
                    <xdr:col>7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Language!$E$16:$E$35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1:I18"/>
  <sheetViews>
    <sheetView topLeftCell="A10" workbookViewId="0">
      <selection activeCell="E26" sqref="E26"/>
    </sheetView>
  </sheetViews>
  <sheetFormatPr defaultColWidth="9.140625" defaultRowHeight="14.45"/>
  <cols>
    <col min="1" max="1" width="3.140625" style="5" customWidth="1"/>
    <col min="2" max="2" width="34.5703125" style="5" customWidth="1"/>
    <col min="3" max="3" width="15.140625" style="5" customWidth="1"/>
    <col min="4" max="4" width="13.7109375" style="5" customWidth="1"/>
    <col min="5" max="5" width="25.85546875" style="5" customWidth="1"/>
    <col min="6" max="6" width="17.140625" style="5" customWidth="1"/>
    <col min="7" max="7" width="24" style="5" customWidth="1"/>
    <col min="8" max="8" width="16.85546875" style="5" customWidth="1"/>
    <col min="9" max="9" width="30.85546875" style="5" customWidth="1"/>
    <col min="10" max="10" width="12.85546875" style="5" customWidth="1"/>
    <col min="11" max="16384" width="9.140625" style="5"/>
  </cols>
  <sheetData>
    <row r="1" spans="2:9" ht="5.25" customHeight="1"/>
    <row r="3" spans="2:9">
      <c r="C3" s="6" t="str">
        <f>Language!E6</f>
        <v>ТИЖНЕВИЙ ЗВІТ ПРО ВИТРАТИ</v>
      </c>
    </row>
    <row r="6" spans="2:9">
      <c r="F6" s="18" t="str">
        <f>'Weekly Expense Report'!$F$6</f>
        <v>ДАТА ПОЧАТКУ ТИЖНЯ</v>
      </c>
      <c r="G6" s="7">
        <v>45607</v>
      </c>
    </row>
    <row r="7" spans="2:9">
      <c r="F7" s="18" t="str">
        <f>'Weekly Expense Report'!$F$7</f>
        <v>ДАТА ЗАКІНЧЕННЯ ТИЖНЯ</v>
      </c>
      <c r="G7" s="8">
        <f>'Weekly Expense Report'!$G$7</f>
        <v>45613</v>
      </c>
    </row>
    <row r="8" spans="2:9">
      <c r="F8" s="18" t="str">
        <f>'Weekly Expense Report'!$F$8</f>
        <v>НОМЕР ТИЖНЯ</v>
      </c>
      <c r="G8" s="9">
        <f>'Weekly Expense Report'!$G$8</f>
        <v>46</v>
      </c>
    </row>
    <row r="10" spans="2:9">
      <c r="B10" s="38" t="str">
        <f>Language!E54</f>
        <v>КОПІЇ ПІДТВЕРДЖУЮЧИХ ДОКУМЕНТІВ</v>
      </c>
      <c r="C10" s="39"/>
      <c r="D10" s="39"/>
      <c r="E10" s="39"/>
      <c r="F10" s="39"/>
      <c r="G10" s="40"/>
    </row>
    <row r="16" spans="2:9" ht="17.45">
      <c r="B16" s="12"/>
      <c r="C16" s="13"/>
      <c r="D16" s="13"/>
      <c r="E16" s="12"/>
      <c r="F16" s="13"/>
      <c r="H16" s="13"/>
      <c r="I16" s="13"/>
    </row>
    <row r="17" spans="9:9" ht="17.45">
      <c r="I17" s="13"/>
    </row>
    <row r="18" spans="9:9" ht="17.45">
      <c r="I18" s="13"/>
    </row>
  </sheetData>
  <mergeCells count="1">
    <mergeCell ref="B10:G10"/>
  </mergeCells>
  <dataValidations count="1">
    <dataValidation type="list" allowBlank="1" showInputMessage="1" showErrorMessage="1" sqref="G6" xr:uid="{00000000-0002-0000-0100-000000000000}">
      <formula1>D_WEEK_START_DATE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Drop Down 1">
              <controlPr defaultSize="0" autoLine="0" autoPict="0">
                <anchor moveWithCells="1">
                  <from>
                    <xdr:col>6</xdr:col>
                    <xdr:colOff>0</xdr:colOff>
                    <xdr:row>2</xdr:row>
                    <xdr:rowOff>7620</xdr:rowOff>
                  </from>
                  <to>
                    <xdr:col>7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98"/>
  <sheetViews>
    <sheetView topLeftCell="B40" workbookViewId="0">
      <selection activeCell="G6" sqref="G6"/>
    </sheetView>
  </sheetViews>
  <sheetFormatPr defaultRowHeight="14.45" outlineLevelCol="1"/>
  <cols>
    <col min="1" max="1" width="0" hidden="1" customWidth="1" outlineLevel="1"/>
    <col min="2" max="2" width="44.5703125" customWidth="1" collapsed="1"/>
    <col min="3" max="3" width="52.85546875" customWidth="1"/>
    <col min="4" max="4" width="56.5703125" customWidth="1"/>
    <col min="5" max="5" width="52.28515625" customWidth="1"/>
  </cols>
  <sheetData>
    <row r="3" spans="1:8">
      <c r="H3">
        <v>1</v>
      </c>
    </row>
    <row r="4" spans="1:8">
      <c r="B4" s="19" t="s">
        <v>14</v>
      </c>
      <c r="C4" s="19" t="s">
        <v>15</v>
      </c>
      <c r="D4" s="19" t="s">
        <v>16</v>
      </c>
      <c r="E4" s="19" t="s">
        <v>17</v>
      </c>
    </row>
    <row r="5" spans="1:8">
      <c r="B5" s="23">
        <v>1</v>
      </c>
      <c r="C5" s="23">
        <v>2</v>
      </c>
      <c r="D5" s="23">
        <v>3</v>
      </c>
      <c r="E5" s="23">
        <v>4</v>
      </c>
    </row>
    <row r="6" spans="1:8">
      <c r="B6" s="20" t="s">
        <v>18</v>
      </c>
      <c r="C6" s="20" t="s">
        <v>19</v>
      </c>
      <c r="D6" s="20" t="s">
        <v>20</v>
      </c>
      <c r="E6" s="20" t="str">
        <f t="shared" ref="E6:E11" si="0">INDEX(B6:D6,1,$H$3)</f>
        <v>ТИЖНЕВИЙ ЗВІТ ПРО ВИТРАТИ</v>
      </c>
    </row>
    <row r="7" spans="1:8">
      <c r="B7" s="20" t="s">
        <v>21</v>
      </c>
      <c r="C7" s="20" t="s">
        <v>22</v>
      </c>
      <c r="D7" s="20" t="s">
        <v>23</v>
      </c>
      <c r="E7" s="20" t="str">
        <f t="shared" si="0"/>
        <v>ДАТА ПОЧАТКУ ТИЖНЯ</v>
      </c>
    </row>
    <row r="8" spans="1:8">
      <c r="B8" s="20" t="s">
        <v>24</v>
      </c>
      <c r="C8" s="20" t="s">
        <v>25</v>
      </c>
      <c r="D8" s="20" t="s">
        <v>26</v>
      </c>
      <c r="E8" s="20" t="str">
        <f t="shared" si="0"/>
        <v>ДАТА ЗАКІНЧЕННЯ ТИЖНЯ</v>
      </c>
    </row>
    <row r="9" spans="1:8">
      <c r="B9" s="20" t="s">
        <v>27</v>
      </c>
      <c r="C9" s="20" t="s">
        <v>28</v>
      </c>
      <c r="D9" s="20" t="s">
        <v>29</v>
      </c>
      <c r="E9" s="20" t="str">
        <f t="shared" si="0"/>
        <v>НОМЕР ТИЖНЯ</v>
      </c>
    </row>
    <row r="10" spans="1:8">
      <c r="B10" s="20" t="s">
        <v>30</v>
      </c>
      <c r="C10" s="20" t="s">
        <v>31</v>
      </c>
      <c r="D10" s="20" t="s">
        <v>32</v>
      </c>
      <c r="E10" s="20" t="str">
        <f t="shared" si="0"/>
        <v>ПІДГОТОВЛЕНО</v>
      </c>
    </row>
    <row r="11" spans="1:8">
      <c r="A11" t="s">
        <v>33</v>
      </c>
      <c r="B11" s="20" t="s">
        <v>34</v>
      </c>
      <c r="C11" s="20" t="s">
        <v>35</v>
      </c>
      <c r="D11" s="20" t="s">
        <v>36</v>
      </c>
      <c r="E11" s="20" t="str">
        <f t="shared" si="0"/>
        <v>Польща</v>
      </c>
    </row>
    <row r="12" spans="1:8">
      <c r="A12" t="s">
        <v>37</v>
      </c>
      <c r="B12" s="20" t="s">
        <v>38</v>
      </c>
      <c r="C12" s="20" t="s">
        <v>39</v>
      </c>
      <c r="D12" s="20" t="s">
        <v>40</v>
      </c>
      <c r="E12" s="20" t="str">
        <f t="shared" ref="E12:E65" si="1">INDEX(B12:D12,1,$H$3)</f>
        <v>Кіпр</v>
      </c>
    </row>
    <row r="13" spans="1:8">
      <c r="A13" t="s">
        <v>41</v>
      </c>
      <c r="B13" s="20" t="s">
        <v>42</v>
      </c>
      <c r="C13" s="20" t="s">
        <v>43</v>
      </c>
      <c r="D13" s="20" t="s">
        <v>44</v>
      </c>
      <c r="E13" s="20" t="str">
        <f t="shared" si="1"/>
        <v>Канада</v>
      </c>
    </row>
    <row r="14" spans="1:8">
      <c r="A14" t="s">
        <v>1</v>
      </c>
      <c r="B14" s="20" t="s">
        <v>45</v>
      </c>
      <c r="C14" s="20" t="s">
        <v>46</v>
      </c>
      <c r="D14" s="20" t="s">
        <v>47</v>
      </c>
      <c r="E14" s="20" t="str">
        <f t="shared" si="1"/>
        <v>Україна</v>
      </c>
    </row>
    <row r="15" spans="1:8">
      <c r="A15" t="s">
        <v>48</v>
      </c>
      <c r="B15" s="20" t="s">
        <v>49</v>
      </c>
      <c r="C15" s="20" t="s">
        <v>50</v>
      </c>
      <c r="D15" s="20" t="s">
        <v>50</v>
      </c>
      <c r="E15" s="20" t="str">
        <f t="shared" si="1"/>
        <v>Мальта</v>
      </c>
    </row>
    <row r="16" spans="1:8">
      <c r="B16" s="20" t="s">
        <v>51</v>
      </c>
      <c r="C16" s="20" t="s">
        <v>52</v>
      </c>
      <c r="D16" s="20" t="s">
        <v>53</v>
      </c>
      <c r="E16" s="20" t="str">
        <f t="shared" si="1"/>
        <v>Академічний відділ - off-line</v>
      </c>
    </row>
    <row r="17" spans="2:5">
      <c r="B17" s="20" t="s">
        <v>54</v>
      </c>
      <c r="C17" s="20" t="s">
        <v>55</v>
      </c>
      <c r="D17" s="20" t="s">
        <v>56</v>
      </c>
      <c r="E17" s="20" t="str">
        <f t="shared" si="1"/>
        <v>Академічний відділ - on-line</v>
      </c>
    </row>
    <row r="18" spans="2:5">
      <c r="B18" s="20" t="s">
        <v>57</v>
      </c>
      <c r="C18" s="20" t="s">
        <v>58</v>
      </c>
      <c r="D18" s="20" t="s">
        <v>59</v>
      </c>
      <c r="E18" s="20" t="str">
        <f t="shared" si="1"/>
        <v>Академічний відділ - Ліцей</v>
      </c>
    </row>
    <row r="19" spans="2:5">
      <c r="B19" s="20" t="s">
        <v>60</v>
      </c>
      <c r="C19" s="20" t="s">
        <v>61</v>
      </c>
      <c r="D19" s="20" t="s">
        <v>62</v>
      </c>
      <c r="E19" s="20" t="str">
        <f t="shared" si="1"/>
        <v>Методичний відділ</v>
      </c>
    </row>
    <row r="20" spans="2:5">
      <c r="B20" s="20" t="s">
        <v>63</v>
      </c>
      <c r="C20" s="21" t="s">
        <v>64</v>
      </c>
      <c r="D20" s="20" t="s">
        <v>65</v>
      </c>
      <c r="E20" s="20" t="str">
        <f t="shared" si="1"/>
        <v>Підтримка клієнтів</v>
      </c>
    </row>
    <row r="21" spans="2:5">
      <c r="B21" s="20" t="s">
        <v>66</v>
      </c>
      <c r="C21" s="20" t="s">
        <v>67</v>
      </c>
      <c r="D21" s="20" t="s">
        <v>68</v>
      </c>
      <c r="E21" s="20" t="str">
        <f t="shared" si="1"/>
        <v>Екзамінаційний центр</v>
      </c>
    </row>
    <row r="22" spans="2:5">
      <c r="B22" s="20" t="s">
        <v>69</v>
      </c>
      <c r="C22" s="20" t="s">
        <v>70</v>
      </c>
      <c r="D22" s="20" t="s">
        <v>71</v>
      </c>
      <c r="E22" s="20" t="str">
        <f t="shared" si="1"/>
        <v>Адміністрація локацій</v>
      </c>
    </row>
    <row r="23" spans="2:5">
      <c r="B23" s="20" t="s">
        <v>72</v>
      </c>
      <c r="C23" s="20" t="s">
        <v>73</v>
      </c>
      <c r="D23" s="20" t="s">
        <v>74</v>
      </c>
      <c r="E23" s="20" t="str">
        <f t="shared" si="1"/>
        <v>Ментори</v>
      </c>
    </row>
    <row r="24" spans="2:5">
      <c r="B24" s="20" t="s">
        <v>75</v>
      </c>
      <c r="C24" s="20" t="s">
        <v>75</v>
      </c>
      <c r="D24" s="20" t="s">
        <v>75</v>
      </c>
      <c r="E24" s="20" t="str">
        <f t="shared" si="1"/>
        <v>***</v>
      </c>
    </row>
    <row r="25" spans="2:5">
      <c r="B25" s="20" t="s">
        <v>76</v>
      </c>
      <c r="C25" s="20" t="s">
        <v>77</v>
      </c>
      <c r="D25" s="20" t="s">
        <v>78</v>
      </c>
      <c r="E25" s="20" t="str">
        <f t="shared" si="1"/>
        <v>Управління Проектами (BUM)</v>
      </c>
    </row>
    <row r="26" spans="2:5">
      <c r="B26" s="20" t="s">
        <v>3</v>
      </c>
      <c r="C26" s="20" t="s">
        <v>79</v>
      </c>
      <c r="D26" s="20" t="s">
        <v>79</v>
      </c>
      <c r="E26" s="20" t="str">
        <f t="shared" si="1"/>
        <v>Маркетинг</v>
      </c>
    </row>
    <row r="27" spans="2:5">
      <c r="B27" s="20" t="s">
        <v>80</v>
      </c>
      <c r="C27" s="20" t="s">
        <v>81</v>
      </c>
      <c r="D27" s="20" t="s">
        <v>82</v>
      </c>
      <c r="E27" s="20" t="str">
        <f t="shared" si="1"/>
        <v>Продажі</v>
      </c>
    </row>
    <row r="28" spans="2:5">
      <c r="B28" s="20" t="s">
        <v>83</v>
      </c>
      <c r="C28" s="20" t="s">
        <v>84</v>
      </c>
      <c r="D28" s="20" t="s">
        <v>85</v>
      </c>
      <c r="E28" s="20" t="str">
        <f t="shared" si="1"/>
        <v>Міжнародний відділ</v>
      </c>
    </row>
    <row r="29" spans="2:5">
      <c r="B29" s="20" t="s">
        <v>75</v>
      </c>
      <c r="C29" s="20" t="s">
        <v>75</v>
      </c>
      <c r="D29" s="20" t="s">
        <v>75</v>
      </c>
      <c r="E29" s="20" t="str">
        <f t="shared" si="1"/>
        <v>***</v>
      </c>
    </row>
    <row r="30" spans="2:5">
      <c r="B30" s="20" t="s">
        <v>86</v>
      </c>
      <c r="C30" s="20" t="s">
        <v>87</v>
      </c>
      <c r="D30" s="20" t="s">
        <v>88</v>
      </c>
      <c r="E30" s="20" t="str">
        <f t="shared" si="1"/>
        <v>Адміністрація</v>
      </c>
    </row>
    <row r="31" spans="2:5">
      <c r="B31" s="20" t="s">
        <v>89</v>
      </c>
      <c r="C31" s="20" t="s">
        <v>89</v>
      </c>
      <c r="D31" s="20" t="s">
        <v>89</v>
      </c>
      <c r="E31" s="20" t="str">
        <f t="shared" si="1"/>
        <v>HR</v>
      </c>
    </row>
    <row r="32" spans="2:5">
      <c r="B32" s="20" t="s">
        <v>90</v>
      </c>
      <c r="C32" s="20" t="s">
        <v>91</v>
      </c>
      <c r="D32" s="20" t="s">
        <v>92</v>
      </c>
      <c r="E32" s="20" t="str">
        <f t="shared" si="1"/>
        <v>Фінанси</v>
      </c>
    </row>
    <row r="33" spans="2:5">
      <c r="B33" s="20" t="s">
        <v>93</v>
      </c>
      <c r="C33" s="20" t="s">
        <v>94</v>
      </c>
      <c r="D33" s="20" t="s">
        <v>95</v>
      </c>
      <c r="E33" s="20" t="str">
        <f t="shared" si="1"/>
        <v>Юристи</v>
      </c>
    </row>
    <row r="34" spans="2:5">
      <c r="B34" s="20" t="s">
        <v>96</v>
      </c>
      <c r="C34" s="20" t="s">
        <v>96</v>
      </c>
      <c r="D34" s="20" t="s">
        <v>96</v>
      </c>
      <c r="E34" s="20" t="str">
        <f t="shared" si="1"/>
        <v>IT</v>
      </c>
    </row>
    <row r="35" spans="2:5">
      <c r="B35" s="20" t="s">
        <v>97</v>
      </c>
      <c r="C35" s="20" t="s">
        <v>97</v>
      </c>
      <c r="D35" s="20" t="s">
        <v>97</v>
      </c>
      <c r="E35" s="20" t="str">
        <f t="shared" si="1"/>
        <v>R&amp;D</v>
      </c>
    </row>
    <row r="36" spans="2:5">
      <c r="B36" s="20" t="s">
        <v>98</v>
      </c>
      <c r="C36" s="20" t="s">
        <v>99</v>
      </c>
      <c r="D36" s="20" t="s">
        <v>100</v>
      </c>
      <c r="E36" s="20" t="str">
        <f t="shared" si="1"/>
        <v>ПІБ</v>
      </c>
    </row>
    <row r="37" spans="2:5">
      <c r="B37" s="20" t="s">
        <v>101</v>
      </c>
      <c r="C37" s="20" t="s">
        <v>102</v>
      </c>
      <c r="D37" s="20" t="s">
        <v>103</v>
      </c>
      <c r="E37" s="20" t="str">
        <f t="shared" si="1"/>
        <v>ПОСАДА</v>
      </c>
    </row>
    <row r="38" spans="2:5">
      <c r="B38" s="20" t="s">
        <v>104</v>
      </c>
      <c r="C38" s="20" t="s">
        <v>105</v>
      </c>
      <c r="D38" s="20" t="s">
        <v>106</v>
      </c>
      <c r="E38" s="20" t="str">
        <f t="shared" si="1"/>
        <v>КЕРІВНИК</v>
      </c>
    </row>
    <row r="39" spans="2:5">
      <c r="B39" s="20" t="s">
        <v>107</v>
      </c>
      <c r="C39" s="20" t="s">
        <v>108</v>
      </c>
      <c r="D39" s="20" t="s">
        <v>109</v>
      </c>
      <c r="E39" s="20" t="str">
        <f t="shared" si="1"/>
        <v>ПОСАДА КЕРІВНИКА</v>
      </c>
    </row>
    <row r="40" spans="2:5">
      <c r="B40" s="20" t="s">
        <v>110</v>
      </c>
      <c r="C40" s="20" t="s">
        <v>111</v>
      </c>
      <c r="D40" s="20" t="s">
        <v>112</v>
      </c>
      <c r="E40" s="20" t="str">
        <f t="shared" si="1"/>
        <v>ПОДАНИЙ ДО</v>
      </c>
    </row>
    <row r="41" spans="2:5">
      <c r="B41" s="20" t="s">
        <v>113</v>
      </c>
      <c r="C41" s="20" t="s">
        <v>114</v>
      </c>
      <c r="D41" s="20" t="s">
        <v>115</v>
      </c>
      <c r="E41" s="20" t="str">
        <f t="shared" si="1"/>
        <v>ТРАНСПОРТ</v>
      </c>
    </row>
    <row r="42" spans="2:5">
      <c r="B42" s="20" t="s">
        <v>116</v>
      </c>
      <c r="C42" s="20" t="s">
        <v>117</v>
      </c>
      <c r="D42" s="20" t="s">
        <v>118</v>
      </c>
      <c r="E42" s="20" t="str">
        <f t="shared" si="1"/>
        <v>АВІА</v>
      </c>
    </row>
    <row r="43" spans="2:5">
      <c r="B43" s="20" t="s">
        <v>119</v>
      </c>
      <c r="C43" s="20" t="s">
        <v>120</v>
      </c>
      <c r="D43" s="20" t="s">
        <v>121</v>
      </c>
      <c r="E43" s="20" t="str">
        <f t="shared" si="1"/>
        <v>ОРЕНДА АВТОМОБІЛЯ</v>
      </c>
    </row>
    <row r="44" spans="2:5">
      <c r="B44" s="20" t="s">
        <v>122</v>
      </c>
      <c r="C44" s="20" t="s">
        <v>123</v>
      </c>
      <c r="D44" s="20" t="s">
        <v>124</v>
      </c>
      <c r="E44" s="20" t="str">
        <f t="shared" si="1"/>
        <v>ХАРЧУВАННЯ</v>
      </c>
    </row>
    <row r="45" spans="2:5">
      <c r="B45" s="20" t="s">
        <v>125</v>
      </c>
      <c r="C45" s="20" t="s">
        <v>126</v>
      </c>
      <c r="D45" s="20" t="s">
        <v>127</v>
      </c>
      <c r="E45" s="20" t="str">
        <f t="shared" si="1"/>
        <v>ОФІСНІ ЗАКУПКИ</v>
      </c>
    </row>
    <row r="46" spans="2:5">
      <c r="B46" s="20" t="s">
        <v>128</v>
      </c>
      <c r="C46" s="20" t="s">
        <v>129</v>
      </c>
      <c r="D46" s="20" t="s">
        <v>130</v>
      </c>
      <c r="E46" s="20" t="str">
        <f t="shared" si="1"/>
        <v>ІТ ЗАКУПКИ</v>
      </c>
    </row>
    <row r="47" spans="2:5">
      <c r="B47" s="20" t="s">
        <v>131</v>
      </c>
      <c r="C47" s="20" t="s">
        <v>132</v>
      </c>
      <c r="D47" s="20" t="s">
        <v>133</v>
      </c>
      <c r="E47" s="20" t="str">
        <f t="shared" si="1"/>
        <v>ПРЕДСТАВНИЦЬКІ</v>
      </c>
    </row>
    <row r="48" spans="2:5">
      <c r="B48" s="20" t="s">
        <v>12</v>
      </c>
      <c r="C48" s="20" t="s">
        <v>134</v>
      </c>
      <c r="D48" s="20" t="s">
        <v>135</v>
      </c>
      <c r="E48" s="20" t="str">
        <f t="shared" si="1"/>
        <v>ІНШЕ</v>
      </c>
    </row>
    <row r="49" spans="2:5">
      <c r="B49" s="21" t="s">
        <v>136</v>
      </c>
      <c r="C49" s="20" t="s">
        <v>137</v>
      </c>
      <c r="D49" s="20" t="s">
        <v>138</v>
      </c>
      <c r="E49" s="20" t="str">
        <f t="shared" si="1"/>
        <v>ГРУПА ЗАТРАТ</v>
      </c>
    </row>
    <row r="50" spans="2:5">
      <c r="B50" s="21" t="s">
        <v>139</v>
      </c>
      <c r="C50" s="20" t="s">
        <v>140</v>
      </c>
      <c r="D50" s="20" t="s">
        <v>141</v>
      </c>
      <c r="E50" s="20" t="str">
        <f t="shared" si="1"/>
        <v>ОПИС</v>
      </c>
    </row>
    <row r="51" spans="2:5">
      <c r="B51" s="21" t="s">
        <v>142</v>
      </c>
      <c r="C51" s="20" t="s">
        <v>143</v>
      </c>
      <c r="D51" s="20" t="s">
        <v>144</v>
      </c>
      <c r="E51" s="20" t="str">
        <f t="shared" si="1"/>
        <v>ДАТА ДОУКМЕНТУ</v>
      </c>
    </row>
    <row r="52" spans="2:5">
      <c r="B52" s="21" t="s">
        <v>145</v>
      </c>
      <c r="C52" s="20" t="s">
        <v>146</v>
      </c>
      <c r="D52" s="20" t="s">
        <v>147</v>
      </c>
      <c r="E52" s="20" t="str">
        <f t="shared" si="1"/>
        <v>СУМА</v>
      </c>
    </row>
    <row r="53" spans="2:5">
      <c r="B53" s="20" t="s">
        <v>148</v>
      </c>
      <c r="C53" s="20" t="s">
        <v>149</v>
      </c>
      <c r="D53" s="20" t="s">
        <v>150</v>
      </c>
      <c r="E53" s="20" t="str">
        <f t="shared" si="1"/>
        <v>РАЗОМ</v>
      </c>
    </row>
    <row r="54" spans="2:5">
      <c r="B54" s="20" t="s">
        <v>151</v>
      </c>
      <c r="C54" s="20" t="s">
        <v>152</v>
      </c>
      <c r="D54" s="20" t="s">
        <v>153</v>
      </c>
      <c r="E54" s="20" t="str">
        <f t="shared" si="1"/>
        <v>КОПІЇ ПІДТВЕРДЖУЮЧИХ ДОКУМЕНТІВ</v>
      </c>
    </row>
    <row r="55" spans="2:5">
      <c r="B55" s="20"/>
      <c r="C55" s="20"/>
      <c r="D55" s="20"/>
      <c r="E55" s="20">
        <f t="shared" si="1"/>
        <v>0</v>
      </c>
    </row>
    <row r="56" spans="2:5">
      <c r="B56" s="20"/>
      <c r="C56" s="20"/>
      <c r="D56" s="20"/>
      <c r="E56" s="20">
        <f t="shared" si="1"/>
        <v>0</v>
      </c>
    </row>
    <row r="57" spans="2:5">
      <c r="B57" s="20"/>
      <c r="C57" s="20"/>
      <c r="D57" s="20"/>
      <c r="E57" s="20">
        <f t="shared" si="1"/>
        <v>0</v>
      </c>
    </row>
    <row r="58" spans="2:5">
      <c r="B58" s="20"/>
      <c r="C58" s="20"/>
      <c r="D58" s="20"/>
      <c r="E58" s="20">
        <f t="shared" si="1"/>
        <v>0</v>
      </c>
    </row>
    <row r="59" spans="2:5">
      <c r="B59" s="20"/>
      <c r="C59" s="20"/>
      <c r="D59" s="20"/>
      <c r="E59" s="20">
        <f t="shared" si="1"/>
        <v>0</v>
      </c>
    </row>
    <row r="60" spans="2:5">
      <c r="B60" s="20"/>
      <c r="C60" s="20"/>
      <c r="D60" s="20"/>
      <c r="E60" s="20">
        <f t="shared" si="1"/>
        <v>0</v>
      </c>
    </row>
    <row r="61" spans="2:5">
      <c r="B61" s="20"/>
      <c r="C61" s="20"/>
      <c r="D61" s="20"/>
      <c r="E61" s="20">
        <f t="shared" si="1"/>
        <v>0</v>
      </c>
    </row>
    <row r="62" spans="2:5">
      <c r="B62" s="20"/>
      <c r="C62" s="20"/>
      <c r="D62" s="20"/>
      <c r="E62" s="20">
        <f t="shared" si="1"/>
        <v>0</v>
      </c>
    </row>
    <row r="63" spans="2:5">
      <c r="B63" s="20"/>
      <c r="C63" s="20"/>
      <c r="D63" s="20"/>
      <c r="E63" s="20">
        <f t="shared" si="1"/>
        <v>0</v>
      </c>
    </row>
    <row r="64" spans="2:5">
      <c r="B64" s="20"/>
      <c r="C64" s="20"/>
      <c r="D64" s="20"/>
      <c r="E64" s="20">
        <f t="shared" si="1"/>
        <v>0</v>
      </c>
    </row>
    <row r="65" spans="2:5">
      <c r="B65" s="22"/>
      <c r="C65" s="22"/>
      <c r="D65" s="22"/>
      <c r="E65" s="22">
        <f t="shared" si="1"/>
        <v>0</v>
      </c>
    </row>
    <row r="66" spans="2:5">
      <c r="B66" s="2"/>
      <c r="C66" s="2"/>
      <c r="D66" s="2"/>
      <c r="E66" s="2"/>
    </row>
    <row r="67" spans="2:5">
      <c r="B67" s="2"/>
      <c r="C67" s="2"/>
      <c r="D67" s="2"/>
      <c r="E67" s="2"/>
    </row>
    <row r="68" spans="2:5">
      <c r="B68" s="2"/>
      <c r="C68" s="2"/>
      <c r="D68" s="2"/>
      <c r="E68" s="2"/>
    </row>
    <row r="69" spans="2:5">
      <c r="B69" s="2"/>
      <c r="C69" s="2"/>
      <c r="D69" s="2"/>
      <c r="E69" s="2"/>
    </row>
    <row r="70" spans="2:5">
      <c r="B70" s="2"/>
      <c r="C70" s="2"/>
      <c r="D70" s="2"/>
      <c r="E70" s="2"/>
    </row>
    <row r="71" spans="2:5">
      <c r="B71" s="2"/>
      <c r="C71" s="2"/>
      <c r="D71" s="2"/>
      <c r="E71" s="2"/>
    </row>
    <row r="72" spans="2:5">
      <c r="B72" s="2"/>
      <c r="C72" s="2"/>
      <c r="D72" s="2"/>
      <c r="E72" s="2"/>
    </row>
    <row r="73" spans="2:5">
      <c r="B73" s="2"/>
      <c r="C73" s="2"/>
      <c r="D73" s="2"/>
      <c r="E73" s="2"/>
    </row>
    <row r="74" spans="2:5">
      <c r="B74" s="2"/>
      <c r="C74" s="2"/>
      <c r="D74" s="2"/>
      <c r="E74" s="2"/>
    </row>
    <row r="75" spans="2:5">
      <c r="B75" s="2"/>
      <c r="C75" s="2"/>
      <c r="D75" s="2"/>
      <c r="E75" s="2"/>
    </row>
    <row r="76" spans="2:5">
      <c r="B76" s="2"/>
      <c r="C76" s="2"/>
      <c r="D76" s="2"/>
      <c r="E76" s="2"/>
    </row>
    <row r="77" spans="2:5">
      <c r="B77" s="2"/>
      <c r="C77" s="2"/>
      <c r="D77" s="2"/>
      <c r="E77" s="2"/>
    </row>
    <row r="78" spans="2:5">
      <c r="B78" s="2"/>
      <c r="C78" s="2"/>
      <c r="D78" s="2"/>
      <c r="E78" s="2"/>
    </row>
    <row r="79" spans="2:5">
      <c r="B79" s="2"/>
      <c r="C79" s="2"/>
      <c r="D79" s="2"/>
      <c r="E79" s="2"/>
    </row>
    <row r="80" spans="2:5">
      <c r="B80" s="2"/>
      <c r="C80" s="2"/>
      <c r="D80" s="2"/>
      <c r="E80" s="2"/>
    </row>
    <row r="81" spans="2:5">
      <c r="B81" s="2"/>
      <c r="C81" s="2"/>
      <c r="D81" s="2"/>
      <c r="E81" s="2"/>
    </row>
    <row r="82" spans="2:5">
      <c r="B82" s="2"/>
      <c r="C82" s="2"/>
      <c r="D82" s="2"/>
      <c r="E82" s="2"/>
    </row>
    <row r="83" spans="2:5">
      <c r="B83" s="2"/>
      <c r="C83" s="2"/>
      <c r="D83" s="2"/>
      <c r="E83" s="2"/>
    </row>
    <row r="84" spans="2:5">
      <c r="B84" s="2"/>
      <c r="C84" s="2"/>
      <c r="D84" s="2"/>
      <c r="E84" s="2"/>
    </row>
    <row r="85" spans="2:5">
      <c r="B85" s="2"/>
      <c r="C85" s="2"/>
      <c r="D85" s="2"/>
      <c r="E85" s="2"/>
    </row>
    <row r="86" spans="2:5">
      <c r="B86" s="2"/>
      <c r="C86" s="2"/>
      <c r="D86" s="2"/>
      <c r="E86" s="2"/>
    </row>
    <row r="87" spans="2:5">
      <c r="B87" s="2"/>
      <c r="C87" s="2"/>
      <c r="D87" s="2"/>
      <c r="E87" s="2"/>
    </row>
    <row r="88" spans="2:5">
      <c r="B88" s="2"/>
      <c r="C88" s="2"/>
      <c r="D88" s="2"/>
      <c r="E88" s="2"/>
    </row>
    <row r="89" spans="2:5">
      <c r="B89" s="2"/>
      <c r="C89" s="2"/>
      <c r="D89" s="2"/>
      <c r="E89" s="2"/>
    </row>
    <row r="90" spans="2:5">
      <c r="B90" s="2"/>
      <c r="C90" s="2"/>
      <c r="D90" s="2"/>
      <c r="E90" s="2"/>
    </row>
    <row r="91" spans="2:5">
      <c r="B91" s="2"/>
      <c r="C91" s="2"/>
      <c r="D91" s="2"/>
      <c r="E91" s="2"/>
    </row>
    <row r="92" spans="2:5">
      <c r="B92" s="2"/>
      <c r="C92" s="2"/>
      <c r="D92" s="2"/>
      <c r="E92" s="2"/>
    </row>
    <row r="93" spans="2:5">
      <c r="B93" s="2"/>
      <c r="C93" s="2"/>
      <c r="D93" s="2"/>
      <c r="E93" s="2"/>
    </row>
    <row r="94" spans="2:5">
      <c r="B94" s="2"/>
      <c r="C94" s="2"/>
      <c r="D94" s="2"/>
      <c r="E94" s="2"/>
    </row>
    <row r="95" spans="2:5">
      <c r="B95" s="2"/>
      <c r="C95" s="2"/>
      <c r="D95" s="2"/>
      <c r="E95" s="2"/>
    </row>
    <row r="96" spans="2:5">
      <c r="B96" s="2"/>
      <c r="C96" s="2"/>
      <c r="D96" s="2"/>
      <c r="E96" s="2"/>
    </row>
    <row r="97" spans="2:5">
      <c r="B97" s="2"/>
      <c r="C97" s="2"/>
      <c r="D97" s="2"/>
      <c r="E97" s="2"/>
    </row>
    <row r="98" spans="2:5">
      <c r="B98" s="2"/>
      <c r="C98" s="2"/>
      <c r="D98" s="2"/>
      <c r="E98" s="2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autoLine="0" autoPict="0">
                <anchor moveWithCells="1">
                  <from>
                    <xdr:col>6</xdr:col>
                    <xdr:colOff>7620</xdr:colOff>
                    <xdr:row>1</xdr:row>
                    <xdr:rowOff>114300</xdr:rowOff>
                  </from>
                  <to>
                    <xdr:col>8</xdr:col>
                    <xdr:colOff>182880</xdr:colOff>
                    <xdr:row>3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3:L90"/>
  <sheetViews>
    <sheetView topLeftCell="A3" workbookViewId="0">
      <selection activeCell="C5" sqref="C5"/>
    </sheetView>
  </sheetViews>
  <sheetFormatPr defaultRowHeight="14.45"/>
  <cols>
    <col min="3" max="3" width="13.7109375" customWidth="1"/>
    <col min="4" max="4" width="13.85546875" customWidth="1"/>
  </cols>
  <sheetData>
    <row r="3" spans="2:12">
      <c r="C3" t="s">
        <v>154</v>
      </c>
      <c r="D3" t="s">
        <v>155</v>
      </c>
      <c r="E3" t="s">
        <v>156</v>
      </c>
    </row>
    <row r="4" spans="2:12">
      <c r="B4">
        <v>1</v>
      </c>
      <c r="C4" s="1">
        <v>45292</v>
      </c>
      <c r="D4" s="1">
        <f>C4+6</f>
        <v>45298</v>
      </c>
      <c r="E4">
        <f>_xlfn.ISOWEEKNUM(D4)</f>
        <v>1</v>
      </c>
      <c r="H4">
        <f>WEEKNUM(C4)</f>
        <v>1</v>
      </c>
      <c r="I4">
        <f>WEEKNUM(D4)</f>
        <v>2</v>
      </c>
      <c r="K4">
        <f>_xlfn.ISOWEEKNUM(C4)</f>
        <v>1</v>
      </c>
      <c r="L4">
        <f>_xlfn.ISOWEEKNUM(D4)</f>
        <v>1</v>
      </c>
    </row>
    <row r="5" spans="2:12">
      <c r="B5">
        <f>B4+1</f>
        <v>2</v>
      </c>
      <c r="C5" s="1">
        <f>C4+7</f>
        <v>45299</v>
      </c>
      <c r="D5" s="1">
        <f>C5+6</f>
        <v>45305</v>
      </c>
      <c r="E5">
        <f t="shared" ref="E5:E55" si="0">_xlfn.ISOWEEKNUM(D5)</f>
        <v>2</v>
      </c>
      <c r="H5">
        <f>WEEKNUM(C5)</f>
        <v>2</v>
      </c>
      <c r="I5">
        <f>WEEKNUM(D5)</f>
        <v>3</v>
      </c>
      <c r="K5">
        <f t="shared" ref="K5:K20" si="1">_xlfn.ISOWEEKNUM(C5)</f>
        <v>2</v>
      </c>
      <c r="L5">
        <f t="shared" ref="L5:L20" si="2">_xlfn.ISOWEEKNUM(D5)</f>
        <v>2</v>
      </c>
    </row>
    <row r="6" spans="2:12">
      <c r="B6">
        <f t="shared" ref="B6:B30" si="3">B5+1</f>
        <v>3</v>
      </c>
      <c r="C6" s="1">
        <f t="shared" ref="C6:C30" si="4">C5+7</f>
        <v>45306</v>
      </c>
      <c r="D6" s="1">
        <f t="shared" ref="D6:D55" si="5">C6+6</f>
        <v>45312</v>
      </c>
      <c r="E6">
        <f t="shared" si="0"/>
        <v>3</v>
      </c>
      <c r="H6">
        <f t="shared" ref="H6:H20" si="6">WEEKNUM(C6)</f>
        <v>3</v>
      </c>
      <c r="I6">
        <f t="shared" ref="I6:I20" si="7">WEEKNUM(D6)</f>
        <v>4</v>
      </c>
      <c r="K6">
        <f t="shared" si="1"/>
        <v>3</v>
      </c>
      <c r="L6">
        <f t="shared" si="2"/>
        <v>3</v>
      </c>
    </row>
    <row r="7" spans="2:12">
      <c r="B7">
        <f t="shared" si="3"/>
        <v>4</v>
      </c>
      <c r="C7" s="1">
        <f t="shared" si="4"/>
        <v>45313</v>
      </c>
      <c r="D7" s="1">
        <f t="shared" si="5"/>
        <v>45319</v>
      </c>
      <c r="E7">
        <f t="shared" si="0"/>
        <v>4</v>
      </c>
      <c r="H7">
        <f t="shared" si="6"/>
        <v>4</v>
      </c>
      <c r="I7">
        <f t="shared" si="7"/>
        <v>5</v>
      </c>
      <c r="K7">
        <f t="shared" si="1"/>
        <v>4</v>
      </c>
      <c r="L7">
        <f t="shared" si="2"/>
        <v>4</v>
      </c>
    </row>
    <row r="8" spans="2:12">
      <c r="B8">
        <f t="shared" si="3"/>
        <v>5</v>
      </c>
      <c r="C8" s="1">
        <f t="shared" si="4"/>
        <v>45320</v>
      </c>
      <c r="D8" s="1">
        <f t="shared" si="5"/>
        <v>45326</v>
      </c>
      <c r="E8">
        <f t="shared" si="0"/>
        <v>5</v>
      </c>
      <c r="H8">
        <f t="shared" si="6"/>
        <v>5</v>
      </c>
      <c r="I8">
        <f t="shared" si="7"/>
        <v>6</v>
      </c>
      <c r="K8">
        <f t="shared" si="1"/>
        <v>5</v>
      </c>
      <c r="L8">
        <f t="shared" si="2"/>
        <v>5</v>
      </c>
    </row>
    <row r="9" spans="2:12">
      <c r="B9">
        <f t="shared" si="3"/>
        <v>6</v>
      </c>
      <c r="C9" s="1">
        <f t="shared" si="4"/>
        <v>45327</v>
      </c>
      <c r="D9" s="1">
        <f t="shared" si="5"/>
        <v>45333</v>
      </c>
      <c r="E9">
        <f t="shared" si="0"/>
        <v>6</v>
      </c>
      <c r="H9">
        <f t="shared" si="6"/>
        <v>6</v>
      </c>
      <c r="I9">
        <f t="shared" si="7"/>
        <v>7</v>
      </c>
      <c r="K9">
        <f t="shared" si="1"/>
        <v>6</v>
      </c>
      <c r="L9">
        <f t="shared" si="2"/>
        <v>6</v>
      </c>
    </row>
    <row r="10" spans="2:12">
      <c r="B10">
        <f t="shared" si="3"/>
        <v>7</v>
      </c>
      <c r="C10" s="1">
        <f t="shared" si="4"/>
        <v>45334</v>
      </c>
      <c r="D10" s="1">
        <f t="shared" si="5"/>
        <v>45340</v>
      </c>
      <c r="E10">
        <f t="shared" si="0"/>
        <v>7</v>
      </c>
      <c r="H10">
        <f t="shared" si="6"/>
        <v>7</v>
      </c>
      <c r="I10">
        <f t="shared" si="7"/>
        <v>8</v>
      </c>
      <c r="K10">
        <f t="shared" si="1"/>
        <v>7</v>
      </c>
      <c r="L10">
        <f t="shared" si="2"/>
        <v>7</v>
      </c>
    </row>
    <row r="11" spans="2:12">
      <c r="B11">
        <f t="shared" si="3"/>
        <v>8</v>
      </c>
      <c r="C11" s="1">
        <f t="shared" si="4"/>
        <v>45341</v>
      </c>
      <c r="D11" s="1">
        <f t="shared" si="5"/>
        <v>45347</v>
      </c>
      <c r="E11">
        <f t="shared" si="0"/>
        <v>8</v>
      </c>
      <c r="H11">
        <f t="shared" si="6"/>
        <v>8</v>
      </c>
      <c r="I11">
        <f t="shared" si="7"/>
        <v>9</v>
      </c>
      <c r="K11">
        <f t="shared" si="1"/>
        <v>8</v>
      </c>
      <c r="L11">
        <f t="shared" si="2"/>
        <v>8</v>
      </c>
    </row>
    <row r="12" spans="2:12">
      <c r="B12">
        <f t="shared" si="3"/>
        <v>9</v>
      </c>
      <c r="C12" s="1">
        <f t="shared" si="4"/>
        <v>45348</v>
      </c>
      <c r="D12" s="1">
        <f t="shared" si="5"/>
        <v>45354</v>
      </c>
      <c r="E12">
        <f t="shared" si="0"/>
        <v>9</v>
      </c>
      <c r="H12">
        <f t="shared" si="6"/>
        <v>9</v>
      </c>
      <c r="I12">
        <f t="shared" si="7"/>
        <v>10</v>
      </c>
      <c r="K12">
        <f t="shared" si="1"/>
        <v>9</v>
      </c>
      <c r="L12">
        <f t="shared" si="2"/>
        <v>9</v>
      </c>
    </row>
    <row r="13" spans="2:12">
      <c r="B13">
        <f t="shared" si="3"/>
        <v>10</v>
      </c>
      <c r="C13" s="1">
        <f t="shared" si="4"/>
        <v>45355</v>
      </c>
      <c r="D13" s="1">
        <f t="shared" si="5"/>
        <v>45361</v>
      </c>
      <c r="E13">
        <f t="shared" si="0"/>
        <v>10</v>
      </c>
      <c r="H13">
        <f t="shared" si="6"/>
        <v>10</v>
      </c>
      <c r="I13">
        <f t="shared" si="7"/>
        <v>11</v>
      </c>
      <c r="K13">
        <f t="shared" si="1"/>
        <v>10</v>
      </c>
      <c r="L13">
        <f t="shared" si="2"/>
        <v>10</v>
      </c>
    </row>
    <row r="14" spans="2:12">
      <c r="B14">
        <f t="shared" si="3"/>
        <v>11</v>
      </c>
      <c r="C14" s="1">
        <f t="shared" si="4"/>
        <v>45362</v>
      </c>
      <c r="D14" s="1">
        <f t="shared" si="5"/>
        <v>45368</v>
      </c>
      <c r="E14">
        <f t="shared" si="0"/>
        <v>11</v>
      </c>
      <c r="H14">
        <f t="shared" si="6"/>
        <v>11</v>
      </c>
      <c r="I14">
        <f t="shared" si="7"/>
        <v>12</v>
      </c>
      <c r="K14">
        <f t="shared" si="1"/>
        <v>11</v>
      </c>
      <c r="L14">
        <f t="shared" si="2"/>
        <v>11</v>
      </c>
    </row>
    <row r="15" spans="2:12">
      <c r="B15">
        <f t="shared" si="3"/>
        <v>12</v>
      </c>
      <c r="C15" s="1">
        <f t="shared" si="4"/>
        <v>45369</v>
      </c>
      <c r="D15" s="1">
        <f t="shared" si="5"/>
        <v>45375</v>
      </c>
      <c r="E15">
        <f t="shared" si="0"/>
        <v>12</v>
      </c>
      <c r="H15">
        <f t="shared" si="6"/>
        <v>12</v>
      </c>
      <c r="I15">
        <f t="shared" si="7"/>
        <v>13</v>
      </c>
      <c r="K15">
        <f t="shared" si="1"/>
        <v>12</v>
      </c>
      <c r="L15">
        <f t="shared" si="2"/>
        <v>12</v>
      </c>
    </row>
    <row r="16" spans="2:12">
      <c r="B16">
        <f t="shared" si="3"/>
        <v>13</v>
      </c>
      <c r="C16" s="1">
        <f t="shared" si="4"/>
        <v>45376</v>
      </c>
      <c r="D16" s="1">
        <f t="shared" si="5"/>
        <v>45382</v>
      </c>
      <c r="E16">
        <f t="shared" si="0"/>
        <v>13</v>
      </c>
      <c r="H16">
        <f t="shared" si="6"/>
        <v>13</v>
      </c>
      <c r="I16">
        <f t="shared" si="7"/>
        <v>14</v>
      </c>
      <c r="K16">
        <f t="shared" si="1"/>
        <v>13</v>
      </c>
      <c r="L16">
        <f t="shared" si="2"/>
        <v>13</v>
      </c>
    </row>
    <row r="17" spans="2:12">
      <c r="B17">
        <f t="shared" si="3"/>
        <v>14</v>
      </c>
      <c r="C17" s="1">
        <f t="shared" si="4"/>
        <v>45383</v>
      </c>
      <c r="D17" s="1">
        <f t="shared" si="5"/>
        <v>45389</v>
      </c>
      <c r="E17">
        <f t="shared" si="0"/>
        <v>14</v>
      </c>
      <c r="H17">
        <f t="shared" si="6"/>
        <v>14</v>
      </c>
      <c r="I17">
        <f t="shared" si="7"/>
        <v>15</v>
      </c>
      <c r="K17">
        <f t="shared" si="1"/>
        <v>14</v>
      </c>
      <c r="L17">
        <f t="shared" si="2"/>
        <v>14</v>
      </c>
    </row>
    <row r="18" spans="2:12">
      <c r="B18">
        <f t="shared" si="3"/>
        <v>15</v>
      </c>
      <c r="C18" s="1">
        <f t="shared" si="4"/>
        <v>45390</v>
      </c>
      <c r="D18" s="1">
        <f t="shared" si="5"/>
        <v>45396</v>
      </c>
      <c r="E18">
        <f t="shared" si="0"/>
        <v>15</v>
      </c>
      <c r="H18">
        <f t="shared" si="6"/>
        <v>15</v>
      </c>
      <c r="I18">
        <f t="shared" si="7"/>
        <v>16</v>
      </c>
      <c r="K18">
        <f t="shared" si="1"/>
        <v>15</v>
      </c>
      <c r="L18">
        <f t="shared" si="2"/>
        <v>15</v>
      </c>
    </row>
    <row r="19" spans="2:12">
      <c r="B19">
        <f t="shared" si="3"/>
        <v>16</v>
      </c>
      <c r="C19" s="1">
        <f t="shared" si="4"/>
        <v>45397</v>
      </c>
      <c r="D19" s="1">
        <f t="shared" si="5"/>
        <v>45403</v>
      </c>
      <c r="E19">
        <f t="shared" si="0"/>
        <v>16</v>
      </c>
      <c r="H19">
        <f t="shared" si="6"/>
        <v>16</v>
      </c>
      <c r="I19">
        <f t="shared" si="7"/>
        <v>17</v>
      </c>
      <c r="K19">
        <f t="shared" si="1"/>
        <v>16</v>
      </c>
      <c r="L19">
        <f t="shared" si="2"/>
        <v>16</v>
      </c>
    </row>
    <row r="20" spans="2:12">
      <c r="B20">
        <f t="shared" si="3"/>
        <v>17</v>
      </c>
      <c r="C20" s="1">
        <f t="shared" si="4"/>
        <v>45404</v>
      </c>
      <c r="D20" s="1">
        <f t="shared" si="5"/>
        <v>45410</v>
      </c>
      <c r="E20">
        <f t="shared" si="0"/>
        <v>17</v>
      </c>
      <c r="H20">
        <f t="shared" si="6"/>
        <v>17</v>
      </c>
      <c r="I20">
        <f t="shared" si="7"/>
        <v>18</v>
      </c>
      <c r="K20">
        <f t="shared" si="1"/>
        <v>17</v>
      </c>
      <c r="L20">
        <f t="shared" si="2"/>
        <v>17</v>
      </c>
    </row>
    <row r="21" spans="2:12">
      <c r="B21">
        <f t="shared" si="3"/>
        <v>18</v>
      </c>
      <c r="C21" s="1">
        <f t="shared" si="4"/>
        <v>45411</v>
      </c>
      <c r="D21" s="1">
        <f t="shared" si="5"/>
        <v>45417</v>
      </c>
      <c r="E21">
        <f t="shared" si="0"/>
        <v>18</v>
      </c>
    </row>
    <row r="22" spans="2:12">
      <c r="B22">
        <f t="shared" si="3"/>
        <v>19</v>
      </c>
      <c r="C22" s="1">
        <f t="shared" si="4"/>
        <v>45418</v>
      </c>
      <c r="D22" s="1">
        <f t="shared" si="5"/>
        <v>45424</v>
      </c>
      <c r="E22">
        <f t="shared" si="0"/>
        <v>19</v>
      </c>
    </row>
    <row r="23" spans="2:12">
      <c r="B23">
        <f t="shared" si="3"/>
        <v>20</v>
      </c>
      <c r="C23" s="1">
        <f t="shared" si="4"/>
        <v>45425</v>
      </c>
      <c r="D23" s="1">
        <f t="shared" si="5"/>
        <v>45431</v>
      </c>
      <c r="E23">
        <f t="shared" si="0"/>
        <v>20</v>
      </c>
    </row>
    <row r="24" spans="2:12">
      <c r="B24">
        <f t="shared" si="3"/>
        <v>21</v>
      </c>
      <c r="C24" s="1">
        <f t="shared" si="4"/>
        <v>45432</v>
      </c>
      <c r="D24" s="1">
        <f t="shared" si="5"/>
        <v>45438</v>
      </c>
      <c r="E24">
        <f t="shared" si="0"/>
        <v>21</v>
      </c>
    </row>
    <row r="25" spans="2:12">
      <c r="B25">
        <f t="shared" si="3"/>
        <v>22</v>
      </c>
      <c r="C25" s="1">
        <f t="shared" si="4"/>
        <v>45439</v>
      </c>
      <c r="D25" s="1">
        <f t="shared" si="5"/>
        <v>45445</v>
      </c>
      <c r="E25">
        <f t="shared" si="0"/>
        <v>22</v>
      </c>
    </row>
    <row r="26" spans="2:12">
      <c r="B26">
        <f t="shared" si="3"/>
        <v>23</v>
      </c>
      <c r="C26" s="1">
        <f t="shared" si="4"/>
        <v>45446</v>
      </c>
      <c r="D26" s="1">
        <f t="shared" si="5"/>
        <v>45452</v>
      </c>
      <c r="E26">
        <f t="shared" si="0"/>
        <v>23</v>
      </c>
    </row>
    <row r="27" spans="2:12">
      <c r="B27">
        <f t="shared" si="3"/>
        <v>24</v>
      </c>
      <c r="C27" s="1">
        <f t="shared" si="4"/>
        <v>45453</v>
      </c>
      <c r="D27" s="1">
        <f t="shared" si="5"/>
        <v>45459</v>
      </c>
      <c r="E27">
        <f t="shared" si="0"/>
        <v>24</v>
      </c>
    </row>
    <row r="28" spans="2:12">
      <c r="B28">
        <f t="shared" si="3"/>
        <v>25</v>
      </c>
      <c r="C28" s="1">
        <f t="shared" si="4"/>
        <v>45460</v>
      </c>
      <c r="D28" s="1">
        <f t="shared" si="5"/>
        <v>45466</v>
      </c>
      <c r="E28">
        <f t="shared" si="0"/>
        <v>25</v>
      </c>
    </row>
    <row r="29" spans="2:12">
      <c r="B29">
        <f t="shared" si="3"/>
        <v>26</v>
      </c>
      <c r="C29" s="1">
        <f t="shared" si="4"/>
        <v>45467</v>
      </c>
      <c r="D29" s="1">
        <f t="shared" si="5"/>
        <v>45473</v>
      </c>
      <c r="E29">
        <f t="shared" si="0"/>
        <v>26</v>
      </c>
    </row>
    <row r="30" spans="2:12">
      <c r="B30">
        <f t="shared" si="3"/>
        <v>27</v>
      </c>
      <c r="C30" s="1">
        <f t="shared" si="4"/>
        <v>45474</v>
      </c>
      <c r="D30" s="1">
        <f t="shared" si="5"/>
        <v>45480</v>
      </c>
      <c r="E30">
        <f t="shared" si="0"/>
        <v>27</v>
      </c>
    </row>
    <row r="31" spans="2:12">
      <c r="B31">
        <f t="shared" ref="B31:B51" si="8">B30+1</f>
        <v>28</v>
      </c>
      <c r="C31" s="1">
        <f t="shared" ref="C31:C51" si="9">C30+7</f>
        <v>45481</v>
      </c>
      <c r="D31" s="1">
        <f t="shared" si="5"/>
        <v>45487</v>
      </c>
      <c r="E31">
        <f t="shared" si="0"/>
        <v>28</v>
      </c>
    </row>
    <row r="32" spans="2:12">
      <c r="B32">
        <f t="shared" si="8"/>
        <v>29</v>
      </c>
      <c r="C32" s="1">
        <f t="shared" si="9"/>
        <v>45488</v>
      </c>
      <c r="D32" s="1">
        <f t="shared" si="5"/>
        <v>45494</v>
      </c>
      <c r="E32">
        <f t="shared" si="0"/>
        <v>29</v>
      </c>
    </row>
    <row r="33" spans="2:5">
      <c r="B33">
        <f t="shared" si="8"/>
        <v>30</v>
      </c>
      <c r="C33" s="1">
        <f t="shared" si="9"/>
        <v>45495</v>
      </c>
      <c r="D33" s="1">
        <f t="shared" si="5"/>
        <v>45501</v>
      </c>
      <c r="E33">
        <f t="shared" si="0"/>
        <v>30</v>
      </c>
    </row>
    <row r="34" spans="2:5">
      <c r="B34">
        <f t="shared" si="8"/>
        <v>31</v>
      </c>
      <c r="C34" s="1">
        <f t="shared" si="9"/>
        <v>45502</v>
      </c>
      <c r="D34" s="1">
        <f t="shared" si="5"/>
        <v>45508</v>
      </c>
      <c r="E34">
        <f t="shared" si="0"/>
        <v>31</v>
      </c>
    </row>
    <row r="35" spans="2:5">
      <c r="B35">
        <f t="shared" si="8"/>
        <v>32</v>
      </c>
      <c r="C35" s="1">
        <f t="shared" si="9"/>
        <v>45509</v>
      </c>
      <c r="D35" s="1">
        <f t="shared" si="5"/>
        <v>45515</v>
      </c>
      <c r="E35">
        <f t="shared" si="0"/>
        <v>32</v>
      </c>
    </row>
    <row r="36" spans="2:5">
      <c r="B36">
        <f t="shared" si="8"/>
        <v>33</v>
      </c>
      <c r="C36" s="1">
        <f t="shared" si="9"/>
        <v>45516</v>
      </c>
      <c r="D36" s="1">
        <f t="shared" si="5"/>
        <v>45522</v>
      </c>
      <c r="E36">
        <f t="shared" si="0"/>
        <v>33</v>
      </c>
    </row>
    <row r="37" spans="2:5">
      <c r="B37">
        <f t="shared" si="8"/>
        <v>34</v>
      </c>
      <c r="C37" s="1">
        <f t="shared" si="9"/>
        <v>45523</v>
      </c>
      <c r="D37" s="1">
        <f t="shared" si="5"/>
        <v>45529</v>
      </c>
      <c r="E37">
        <f t="shared" si="0"/>
        <v>34</v>
      </c>
    </row>
    <row r="38" spans="2:5">
      <c r="B38">
        <f t="shared" si="8"/>
        <v>35</v>
      </c>
      <c r="C38" s="1">
        <f t="shared" si="9"/>
        <v>45530</v>
      </c>
      <c r="D38" s="1">
        <f t="shared" si="5"/>
        <v>45536</v>
      </c>
      <c r="E38">
        <f t="shared" si="0"/>
        <v>35</v>
      </c>
    </row>
    <row r="39" spans="2:5">
      <c r="B39">
        <f t="shared" si="8"/>
        <v>36</v>
      </c>
      <c r="C39" s="1">
        <f t="shared" si="9"/>
        <v>45537</v>
      </c>
      <c r="D39" s="1">
        <f t="shared" si="5"/>
        <v>45543</v>
      </c>
      <c r="E39">
        <f t="shared" si="0"/>
        <v>36</v>
      </c>
    </row>
    <row r="40" spans="2:5">
      <c r="B40">
        <f t="shared" si="8"/>
        <v>37</v>
      </c>
      <c r="C40" s="1">
        <f t="shared" si="9"/>
        <v>45544</v>
      </c>
      <c r="D40" s="1">
        <f t="shared" si="5"/>
        <v>45550</v>
      </c>
      <c r="E40">
        <f t="shared" si="0"/>
        <v>37</v>
      </c>
    </row>
    <row r="41" spans="2:5">
      <c r="B41">
        <f t="shared" si="8"/>
        <v>38</v>
      </c>
      <c r="C41" s="1">
        <f t="shared" si="9"/>
        <v>45551</v>
      </c>
      <c r="D41" s="1">
        <f t="shared" si="5"/>
        <v>45557</v>
      </c>
      <c r="E41">
        <f t="shared" si="0"/>
        <v>38</v>
      </c>
    </row>
    <row r="42" spans="2:5">
      <c r="B42">
        <f t="shared" si="8"/>
        <v>39</v>
      </c>
      <c r="C42" s="1">
        <f t="shared" si="9"/>
        <v>45558</v>
      </c>
      <c r="D42" s="1">
        <f t="shared" si="5"/>
        <v>45564</v>
      </c>
      <c r="E42">
        <f t="shared" si="0"/>
        <v>39</v>
      </c>
    </row>
    <row r="43" spans="2:5">
      <c r="B43">
        <f t="shared" si="8"/>
        <v>40</v>
      </c>
      <c r="C43" s="1">
        <f t="shared" si="9"/>
        <v>45565</v>
      </c>
      <c r="D43" s="1">
        <f t="shared" si="5"/>
        <v>45571</v>
      </c>
      <c r="E43">
        <f t="shared" si="0"/>
        <v>40</v>
      </c>
    </row>
    <row r="44" spans="2:5">
      <c r="B44">
        <f t="shared" si="8"/>
        <v>41</v>
      </c>
      <c r="C44" s="1">
        <f t="shared" si="9"/>
        <v>45572</v>
      </c>
      <c r="D44" s="1">
        <f t="shared" si="5"/>
        <v>45578</v>
      </c>
      <c r="E44">
        <f t="shared" si="0"/>
        <v>41</v>
      </c>
    </row>
    <row r="45" spans="2:5">
      <c r="B45">
        <f t="shared" si="8"/>
        <v>42</v>
      </c>
      <c r="C45" s="1">
        <f t="shared" si="9"/>
        <v>45579</v>
      </c>
      <c r="D45" s="1">
        <f t="shared" si="5"/>
        <v>45585</v>
      </c>
      <c r="E45">
        <f t="shared" si="0"/>
        <v>42</v>
      </c>
    </row>
    <row r="46" spans="2:5">
      <c r="B46">
        <f t="shared" si="8"/>
        <v>43</v>
      </c>
      <c r="C46" s="1">
        <f t="shared" si="9"/>
        <v>45586</v>
      </c>
      <c r="D46" s="1">
        <f t="shared" si="5"/>
        <v>45592</v>
      </c>
      <c r="E46">
        <f t="shared" si="0"/>
        <v>43</v>
      </c>
    </row>
    <row r="47" spans="2:5">
      <c r="B47">
        <f t="shared" si="8"/>
        <v>44</v>
      </c>
      <c r="C47" s="1">
        <f t="shared" si="9"/>
        <v>45593</v>
      </c>
      <c r="D47" s="1">
        <f t="shared" si="5"/>
        <v>45599</v>
      </c>
      <c r="E47">
        <f t="shared" si="0"/>
        <v>44</v>
      </c>
    </row>
    <row r="48" spans="2:5">
      <c r="B48">
        <f t="shared" si="8"/>
        <v>45</v>
      </c>
      <c r="C48" s="1">
        <f t="shared" si="9"/>
        <v>45600</v>
      </c>
      <c r="D48" s="1">
        <f t="shared" si="5"/>
        <v>45606</v>
      </c>
      <c r="E48">
        <f t="shared" si="0"/>
        <v>45</v>
      </c>
    </row>
    <row r="49" spans="2:5">
      <c r="B49">
        <f t="shared" si="8"/>
        <v>46</v>
      </c>
      <c r="C49" s="1">
        <f t="shared" si="9"/>
        <v>45607</v>
      </c>
      <c r="D49" s="1">
        <f t="shared" si="5"/>
        <v>45613</v>
      </c>
      <c r="E49">
        <f t="shared" si="0"/>
        <v>46</v>
      </c>
    </row>
    <row r="50" spans="2:5">
      <c r="B50">
        <f t="shared" si="8"/>
        <v>47</v>
      </c>
      <c r="C50" s="1">
        <f t="shared" si="9"/>
        <v>45614</v>
      </c>
      <c r="D50" s="1">
        <f t="shared" si="5"/>
        <v>45620</v>
      </c>
      <c r="E50">
        <f t="shared" si="0"/>
        <v>47</v>
      </c>
    </row>
    <row r="51" spans="2:5">
      <c r="B51">
        <f t="shared" si="8"/>
        <v>48</v>
      </c>
      <c r="C51" s="1">
        <f t="shared" si="9"/>
        <v>45621</v>
      </c>
      <c r="D51" s="1">
        <f t="shared" si="5"/>
        <v>45627</v>
      </c>
      <c r="E51">
        <f t="shared" si="0"/>
        <v>48</v>
      </c>
    </row>
    <row r="52" spans="2:5">
      <c r="B52">
        <f t="shared" ref="B52:B55" si="10">B51+1</f>
        <v>49</v>
      </c>
      <c r="C52" s="1">
        <f t="shared" ref="C52:C55" si="11">C51+7</f>
        <v>45628</v>
      </c>
      <c r="D52" s="1">
        <f t="shared" si="5"/>
        <v>45634</v>
      </c>
      <c r="E52">
        <f t="shared" si="0"/>
        <v>49</v>
      </c>
    </row>
    <row r="53" spans="2:5">
      <c r="B53">
        <f t="shared" si="10"/>
        <v>50</v>
      </c>
      <c r="C53" s="1">
        <f t="shared" si="11"/>
        <v>45635</v>
      </c>
      <c r="D53" s="1">
        <f t="shared" si="5"/>
        <v>45641</v>
      </c>
      <c r="E53">
        <f t="shared" si="0"/>
        <v>50</v>
      </c>
    </row>
    <row r="54" spans="2:5">
      <c r="B54">
        <f t="shared" si="10"/>
        <v>51</v>
      </c>
      <c r="C54" s="1">
        <f t="shared" si="11"/>
        <v>45642</v>
      </c>
      <c r="D54" s="1">
        <f t="shared" si="5"/>
        <v>45648</v>
      </c>
      <c r="E54">
        <f t="shared" si="0"/>
        <v>51</v>
      </c>
    </row>
    <row r="55" spans="2:5">
      <c r="B55">
        <f t="shared" si="10"/>
        <v>52</v>
      </c>
      <c r="C55" s="1">
        <f t="shared" si="11"/>
        <v>45649</v>
      </c>
      <c r="D55" s="1">
        <f t="shared" si="5"/>
        <v>45655</v>
      </c>
      <c r="E55">
        <f t="shared" si="0"/>
        <v>52</v>
      </c>
    </row>
    <row r="56" spans="2:5">
      <c r="C56" s="1"/>
      <c r="D56" s="1"/>
    </row>
    <row r="58" spans="2:5">
      <c r="B58" t="s">
        <v>157</v>
      </c>
    </row>
    <row r="59" spans="2:5">
      <c r="C59" t="s">
        <v>41</v>
      </c>
    </row>
    <row r="60" spans="2:5">
      <c r="C60" t="s">
        <v>37</v>
      </c>
    </row>
    <row r="61" spans="2:5">
      <c r="C61" t="s">
        <v>48</v>
      </c>
    </row>
    <row r="62" spans="2:5">
      <c r="C62" t="s">
        <v>33</v>
      </c>
    </row>
    <row r="63" spans="2:5">
      <c r="C63" t="s">
        <v>1</v>
      </c>
    </row>
    <row r="65" spans="2:3">
      <c r="B65" t="s">
        <v>158</v>
      </c>
    </row>
    <row r="66" spans="2:3">
      <c r="C66" t="s">
        <v>14</v>
      </c>
    </row>
    <row r="67" spans="2:3">
      <c r="C67" t="s">
        <v>15</v>
      </c>
    </row>
    <row r="68" spans="2:3">
      <c r="C68" t="s">
        <v>16</v>
      </c>
    </row>
    <row r="71" spans="2:3">
      <c r="B71" t="str">
        <f>Language!E16</f>
        <v>Академічний відділ - off-line</v>
      </c>
      <c r="C71" s="3" t="s">
        <v>159</v>
      </c>
    </row>
    <row r="72" spans="2:3">
      <c r="B72" t="str">
        <f>Language!E17</f>
        <v>Академічний відділ - on-line</v>
      </c>
      <c r="C72" s="3" t="s">
        <v>160</v>
      </c>
    </row>
    <row r="73" spans="2:3">
      <c r="B73" t="str">
        <f>Language!E18</f>
        <v>Академічний відділ - Ліцей</v>
      </c>
      <c r="C73" s="3" t="s">
        <v>161</v>
      </c>
    </row>
    <row r="74" spans="2:3">
      <c r="B74" t="str">
        <f>Language!E19</f>
        <v>Методичний відділ</v>
      </c>
      <c r="C74" s="3" t="s">
        <v>162</v>
      </c>
    </row>
    <row r="75" spans="2:3">
      <c r="B75" t="str">
        <f>Language!E20</f>
        <v>Підтримка клієнтів</v>
      </c>
      <c r="C75" s="3" t="s">
        <v>163</v>
      </c>
    </row>
    <row r="76" spans="2:3">
      <c r="B76" t="str">
        <f>Language!E21</f>
        <v>Екзамінаційний центр</v>
      </c>
      <c r="C76" s="3" t="s">
        <v>164</v>
      </c>
    </row>
    <row r="77" spans="2:3">
      <c r="B77" t="str">
        <f>Language!E22</f>
        <v>Адміністрація локацій</v>
      </c>
      <c r="C77" s="3" t="s">
        <v>165</v>
      </c>
    </row>
    <row r="78" spans="2:3">
      <c r="B78" t="str">
        <f>Language!E23</f>
        <v>Ментори</v>
      </c>
      <c r="C78" s="4" t="s">
        <v>166</v>
      </c>
    </row>
    <row r="79" spans="2:3">
      <c r="B79" t="str">
        <f>Language!E24</f>
        <v>***</v>
      </c>
    </row>
    <row r="80" spans="2:3">
      <c r="B80" t="str">
        <f>Language!E25</f>
        <v>Управління Проектами (BUM)</v>
      </c>
      <c r="C80" s="3" t="s">
        <v>167</v>
      </c>
    </row>
    <row r="81" spans="2:3">
      <c r="B81" t="str">
        <f>Language!E26</f>
        <v>Маркетинг</v>
      </c>
      <c r="C81" s="3" t="s">
        <v>168</v>
      </c>
    </row>
    <row r="82" spans="2:3">
      <c r="B82" t="str">
        <f>Language!E27</f>
        <v>Продажі</v>
      </c>
      <c r="C82" s="3" t="s">
        <v>169</v>
      </c>
    </row>
    <row r="83" spans="2:3">
      <c r="B83" t="str">
        <f>Language!E28</f>
        <v>Міжнародний відділ</v>
      </c>
      <c r="C83" s="3" t="s">
        <v>170</v>
      </c>
    </row>
    <row r="84" spans="2:3">
      <c r="B84" t="str">
        <f>Language!E29</f>
        <v>***</v>
      </c>
    </row>
    <row r="85" spans="2:3">
      <c r="B85" t="str">
        <f>Language!E30</f>
        <v>Адміністрація</v>
      </c>
      <c r="C85" s="3" t="s">
        <v>171</v>
      </c>
    </row>
    <row r="86" spans="2:3">
      <c r="B86" t="str">
        <f>Language!E31</f>
        <v>HR</v>
      </c>
      <c r="C86" s="3" t="s">
        <v>172</v>
      </c>
    </row>
    <row r="87" spans="2:3">
      <c r="B87" t="str">
        <f>Language!E32</f>
        <v>Фінанси</v>
      </c>
      <c r="C87" s="3" t="s">
        <v>173</v>
      </c>
    </row>
    <row r="88" spans="2:3">
      <c r="B88" t="str">
        <f>Language!E33</f>
        <v>Юристи</v>
      </c>
      <c r="C88" s="3" t="s">
        <v>174</v>
      </c>
    </row>
    <row r="89" spans="2:3">
      <c r="B89" t="str">
        <f>Language!E34</f>
        <v>IT</v>
      </c>
      <c r="C89" s="3" t="s">
        <v>175</v>
      </c>
    </row>
    <row r="90" spans="2:3">
      <c r="B90" t="str">
        <f>Language!E35</f>
        <v>R&amp;D</v>
      </c>
      <c r="C90" s="3" t="s">
        <v>176</v>
      </c>
    </row>
  </sheetData>
  <sortState xmlns:xlrd2="http://schemas.microsoft.com/office/spreadsheetml/2017/richdata2" ref="C59:C63">
    <sortCondition ref="C5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8EF18DC244AC548AD786F8729FA232A" ma:contentTypeVersion="10" ma:contentTypeDescription="Створення нового документа." ma:contentTypeScope="" ma:versionID="1ea0540a1aaf4dbc71b17459fb3c672c">
  <xsd:schema xmlns:xsd="http://www.w3.org/2001/XMLSchema" xmlns:xs="http://www.w3.org/2001/XMLSchema" xmlns:p="http://schemas.microsoft.com/office/2006/metadata/properties" xmlns:ns3="5bea585d-6096-4e67-8e95-3c8e67ba0e27" xmlns:ns4="4e9943a1-6631-400e-9a34-beb17566586a" targetNamespace="http://schemas.microsoft.com/office/2006/metadata/properties" ma:root="true" ma:fieldsID="d1b27275dad8b66fb3012ebdb8d74f98" ns3:_="" ns4:_="">
    <xsd:import namespace="5bea585d-6096-4e67-8e95-3c8e67ba0e27"/>
    <xsd:import namespace="4e9943a1-6631-400e-9a34-beb175665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ea585d-6096-4e67-8e95-3c8e67ba0e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943a1-6631-400e-9a34-beb175665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ea585d-6096-4e67-8e95-3c8e67ba0e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278E65-03D0-46B3-BDE5-329E33DC58C2}"/>
</file>

<file path=customXml/itemProps2.xml><?xml version="1.0" encoding="utf-8"?>
<ds:datastoreItem xmlns:ds="http://schemas.openxmlformats.org/officeDocument/2006/customXml" ds:itemID="{F16CA091-7BB6-407F-AAC3-70F09A4F111F}"/>
</file>

<file path=customXml/itemProps3.xml><?xml version="1.0" encoding="utf-8"?>
<ds:datastoreItem xmlns:ds="http://schemas.openxmlformats.org/officeDocument/2006/customXml" ds:itemID="{7BB0B392-71C4-4EBD-BC1F-F9B4C3CF4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STUDY.UA</dc:creator>
  <cp:keywords/>
  <dc:description/>
  <cp:lastModifiedBy/>
  <cp:revision/>
  <dcterms:created xsi:type="dcterms:W3CDTF">2023-03-17T12:35:00Z</dcterms:created>
  <dcterms:modified xsi:type="dcterms:W3CDTF">2025-01-17T11:54:15Z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0x010100B8EF18DC244AC548AD786F8729FA232A</vt:lpwstr>
  </property>
</Properties>
</file>